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https://africagreenco.sharepoint.com/sites/GC/Documents/Team Folders/Bright/Invoices/"/>
    </mc:Choice>
  </mc:AlternateContent>
  <xr:revisionPtr revIDLastSave="0" documentId="8_{A8304EA3-1243-4391-A579-7582F2A94025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Holidays" sheetId="3" r:id="rId1"/>
    <sheet name="ToU Table" sheetId="2" r:id="rId2"/>
    <sheet name="Data Export" sheetId="1" r:id="rId3"/>
    <sheet name="Sheet3" sheetId="4" r:id="rId4"/>
  </sheets>
  <externalReferences>
    <externalReference r:id="rId5"/>
    <externalReference r:id="rId6"/>
    <externalReference r:id="rId7"/>
  </externalReferences>
  <definedNames>
    <definedName name="_xlnm._FilterDatabase" localSheetId="0" hidden="1">Holidays!$A$1:$O$354</definedName>
    <definedName name="Datatable">'[1]Week Data'!$B$3:$F$746</definedName>
    <definedName name="Date">'[1]Week Data'!$B$3:$B$746</definedName>
    <definedName name="Date_In">'[1]Week Data'!$I$3:$I$746</definedName>
    <definedName name="ESKOM">Holidays!$Q$3:$R$354</definedName>
    <definedName name="ESKOM_HIGH">'ToU Table'!$B$144</definedName>
    <definedName name="ESKOM_LOW">'ToU Table'!$B$173</definedName>
    <definedName name="ESKOM_Nightsave">Holidays!$N$3:$O$354</definedName>
    <definedName name="Hour_In">'[1]Week Data'!$J$3:$J$746</definedName>
    <definedName name="Month">[2]Dataset!$D$6:$D$31397</definedName>
    <definedName name="Price">[2]Dataset!$I$6:$K$31397</definedName>
    <definedName name="Price_In">'[1]Week Data'!$M$3:$M$746</definedName>
    <definedName name="PV_In">'[1]Week Data'!$N$3:$N$746</definedName>
    <definedName name="SAPP">Holidays!$E$3:$F$134</definedName>
    <definedName name="ToU">[2]Dataset!$F$6:$F$31397</definedName>
    <definedName name="ToU_In">'[1]Week Data'!$L$3:$L$746</definedName>
    <definedName name="Volume">[2]Dataset!$G$6:$G$31397</definedName>
    <definedName name="Weekday">'[1]Week Data'!$E$3:$E$746</definedName>
    <definedName name="Weekday_In">'[1]Week Data'!$K$3:$K$746</definedName>
    <definedName name="Year">[2]Dataset!$C$6:$C$31397</definedName>
    <definedName name="ZESCO">Holidays!$K$3:$L$204</definedName>
    <definedName name="ZETDC">Holidays!$H$3:$I$205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6" i="1" l="1"/>
  <c r="F46" i="1" s="1"/>
  <c r="C4" i="1"/>
  <c r="D4" i="1" s="1"/>
  <c r="F4" i="1" s="1"/>
  <c r="C5" i="1"/>
  <c r="D5" i="1" s="1"/>
  <c r="F5" i="1" s="1"/>
  <c r="C6" i="1"/>
  <c r="D6" i="1" s="1"/>
  <c r="F6" i="1" s="1"/>
  <c r="C7" i="1"/>
  <c r="D7" i="1" s="1"/>
  <c r="F7" i="1" s="1"/>
  <c r="C8" i="1"/>
  <c r="D8" i="1" s="1"/>
  <c r="F8" i="1" s="1"/>
  <c r="C9" i="1"/>
  <c r="D9" i="1" s="1"/>
  <c r="F9" i="1" s="1"/>
  <c r="C10" i="1"/>
  <c r="D10" i="1" s="1"/>
  <c r="F10" i="1" s="1"/>
  <c r="C11" i="1"/>
  <c r="D11" i="1" s="1"/>
  <c r="F11" i="1" s="1"/>
  <c r="C12" i="1"/>
  <c r="D12" i="1" s="1"/>
  <c r="F12" i="1" s="1"/>
  <c r="C13" i="1"/>
  <c r="D13" i="1" s="1"/>
  <c r="F13" i="1" s="1"/>
  <c r="C14" i="1"/>
  <c r="D14" i="1" s="1"/>
  <c r="F14" i="1" s="1"/>
  <c r="C15" i="1"/>
  <c r="D15" i="1" s="1"/>
  <c r="F15" i="1" s="1"/>
  <c r="C16" i="1"/>
  <c r="D16" i="1" s="1"/>
  <c r="F16" i="1" s="1"/>
  <c r="C17" i="1"/>
  <c r="D17" i="1" s="1"/>
  <c r="F17" i="1" s="1"/>
  <c r="C18" i="1"/>
  <c r="D18" i="1" s="1"/>
  <c r="F18" i="1" s="1"/>
  <c r="C19" i="1"/>
  <c r="D19" i="1" s="1"/>
  <c r="F19" i="1" s="1"/>
  <c r="C20" i="1"/>
  <c r="D20" i="1" s="1"/>
  <c r="F20" i="1" s="1"/>
  <c r="C21" i="1"/>
  <c r="D21" i="1" s="1"/>
  <c r="F21" i="1" s="1"/>
  <c r="C22" i="1"/>
  <c r="D22" i="1" s="1"/>
  <c r="F22" i="1" s="1"/>
  <c r="C23" i="1"/>
  <c r="D23" i="1" s="1"/>
  <c r="F23" i="1" s="1"/>
  <c r="C24" i="1"/>
  <c r="D24" i="1" s="1"/>
  <c r="F24" i="1" s="1"/>
  <c r="C25" i="1"/>
  <c r="D25" i="1" s="1"/>
  <c r="F25" i="1" s="1"/>
  <c r="C26" i="1"/>
  <c r="D26" i="1" s="1"/>
  <c r="F26" i="1" s="1"/>
  <c r="C30" i="1"/>
  <c r="C36" i="1"/>
  <c r="C43" i="1"/>
  <c r="C44" i="1"/>
  <c r="C47" i="1"/>
  <c r="C49" i="1"/>
  <c r="C62" i="1"/>
  <c r="C67" i="1"/>
  <c r="C3" i="1"/>
  <c r="D3" i="1" s="1"/>
  <c r="F3" i="1" s="1"/>
  <c r="B54" i="1"/>
  <c r="B55" i="1"/>
  <c r="B62" i="1"/>
  <c r="B86" i="1" s="1"/>
  <c r="B63" i="1"/>
  <c r="B64" i="1"/>
  <c r="B67" i="1"/>
  <c r="B68" i="1"/>
  <c r="B73" i="1"/>
  <c r="B91" i="1"/>
  <c r="B46" i="1"/>
  <c r="C46" i="1" s="1"/>
  <c r="B47" i="1"/>
  <c r="B48" i="1"/>
  <c r="B49" i="1"/>
  <c r="D49" i="1" s="1"/>
  <c r="F49" i="1" s="1"/>
  <c r="B50" i="1"/>
  <c r="B51" i="1"/>
  <c r="B75" i="1" s="1"/>
  <c r="B28" i="1"/>
  <c r="B29" i="1"/>
  <c r="B30" i="1"/>
  <c r="B31" i="1"/>
  <c r="B32" i="1"/>
  <c r="B33" i="1"/>
  <c r="B34" i="1"/>
  <c r="B35" i="1"/>
  <c r="C35" i="1" s="1"/>
  <c r="B36" i="1"/>
  <c r="B37" i="1"/>
  <c r="B38" i="1"/>
  <c r="B39" i="1"/>
  <c r="B40" i="1"/>
  <c r="B41" i="1"/>
  <c r="B42" i="1"/>
  <c r="B43" i="1"/>
  <c r="B44" i="1"/>
  <c r="B45" i="1"/>
  <c r="B27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4" i="1"/>
  <c r="B3" i="1"/>
  <c r="F2" i="4" a="1"/>
  <c r="F2" i="4" s="1"/>
  <c r="E134" i="3"/>
  <c r="E127" i="3"/>
  <c r="E120" i="3"/>
  <c r="E113" i="3"/>
  <c r="Q45" i="3"/>
  <c r="Q59" i="3" s="1"/>
  <c r="Q73" i="3" s="1"/>
  <c r="Q87" i="3" s="1"/>
  <c r="Q101" i="3" s="1"/>
  <c r="Q115" i="3" s="1"/>
  <c r="Q129" i="3" s="1"/>
  <c r="Q143" i="3" s="1"/>
  <c r="Q157" i="3" s="1"/>
  <c r="Q171" i="3" s="1"/>
  <c r="Q185" i="3" s="1"/>
  <c r="Q199" i="3" s="1"/>
  <c r="Q213" i="3" s="1"/>
  <c r="Q227" i="3" s="1"/>
  <c r="Q241" i="3" s="1"/>
  <c r="Q255" i="3" s="1"/>
  <c r="Q269" i="3" s="1"/>
  <c r="Q283" i="3" s="1"/>
  <c r="Q297" i="3" s="1"/>
  <c r="Q311" i="3" s="1"/>
  <c r="Q325" i="3" s="1"/>
  <c r="Q339" i="3" s="1"/>
  <c r="Q353" i="3" s="1"/>
  <c r="N45" i="3"/>
  <c r="N59" i="3" s="1"/>
  <c r="N73" i="3" s="1"/>
  <c r="N87" i="3" s="1"/>
  <c r="N101" i="3" s="1"/>
  <c r="N115" i="3" s="1"/>
  <c r="N129" i="3" s="1"/>
  <c r="N143" i="3" s="1"/>
  <c r="N157" i="3" s="1"/>
  <c r="N171" i="3" s="1"/>
  <c r="N185" i="3" s="1"/>
  <c r="N199" i="3" s="1"/>
  <c r="N213" i="3" s="1"/>
  <c r="N227" i="3" s="1"/>
  <c r="N241" i="3" s="1"/>
  <c r="N255" i="3" s="1"/>
  <c r="N269" i="3" s="1"/>
  <c r="N283" i="3" s="1"/>
  <c r="N297" i="3" s="1"/>
  <c r="N311" i="3" s="1"/>
  <c r="N325" i="3" s="1"/>
  <c r="N339" i="3" s="1"/>
  <c r="N353" i="3" s="1"/>
  <c r="Q39" i="3"/>
  <c r="Q53" i="3" s="1"/>
  <c r="Q67" i="3" s="1"/>
  <c r="Q81" i="3" s="1"/>
  <c r="Q95" i="3" s="1"/>
  <c r="Q109" i="3" s="1"/>
  <c r="Q123" i="3" s="1"/>
  <c r="Q137" i="3" s="1"/>
  <c r="Q151" i="3" s="1"/>
  <c r="Q165" i="3" s="1"/>
  <c r="Q179" i="3" s="1"/>
  <c r="Q193" i="3" s="1"/>
  <c r="Q207" i="3" s="1"/>
  <c r="Q221" i="3" s="1"/>
  <c r="Q235" i="3" s="1"/>
  <c r="Q249" i="3" s="1"/>
  <c r="Q263" i="3" s="1"/>
  <c r="Q277" i="3" s="1"/>
  <c r="Q291" i="3" s="1"/>
  <c r="Q305" i="3" s="1"/>
  <c r="Q319" i="3" s="1"/>
  <c r="Q333" i="3" s="1"/>
  <c r="Q347" i="3" s="1"/>
  <c r="N39" i="3"/>
  <c r="N53" i="3" s="1"/>
  <c r="N67" i="3" s="1"/>
  <c r="N81" i="3" s="1"/>
  <c r="N95" i="3" s="1"/>
  <c r="N109" i="3" s="1"/>
  <c r="N123" i="3" s="1"/>
  <c r="N137" i="3" s="1"/>
  <c r="N151" i="3" s="1"/>
  <c r="N165" i="3" s="1"/>
  <c r="N179" i="3" s="1"/>
  <c r="N193" i="3" s="1"/>
  <c r="N207" i="3" s="1"/>
  <c r="N221" i="3" s="1"/>
  <c r="N235" i="3" s="1"/>
  <c r="N249" i="3" s="1"/>
  <c r="N263" i="3" s="1"/>
  <c r="N277" i="3" s="1"/>
  <c r="N291" i="3" s="1"/>
  <c r="N305" i="3" s="1"/>
  <c r="N319" i="3" s="1"/>
  <c r="N333" i="3" s="1"/>
  <c r="N347" i="3" s="1"/>
  <c r="Q33" i="3"/>
  <c r="Q47" i="3" s="1"/>
  <c r="Q61" i="3" s="1"/>
  <c r="Q75" i="3" s="1"/>
  <c r="Q89" i="3" s="1"/>
  <c r="Q103" i="3" s="1"/>
  <c r="Q117" i="3" s="1"/>
  <c r="Q131" i="3" s="1"/>
  <c r="Q145" i="3" s="1"/>
  <c r="Q159" i="3" s="1"/>
  <c r="Q173" i="3" s="1"/>
  <c r="Q187" i="3" s="1"/>
  <c r="Q201" i="3" s="1"/>
  <c r="Q215" i="3" s="1"/>
  <c r="Q229" i="3" s="1"/>
  <c r="Q243" i="3" s="1"/>
  <c r="Q257" i="3" s="1"/>
  <c r="Q271" i="3" s="1"/>
  <c r="Q285" i="3" s="1"/>
  <c r="Q299" i="3" s="1"/>
  <c r="Q313" i="3" s="1"/>
  <c r="Q327" i="3" s="1"/>
  <c r="Q341" i="3" s="1"/>
  <c r="N33" i="3"/>
  <c r="N47" i="3" s="1"/>
  <c r="N61" i="3" s="1"/>
  <c r="N75" i="3" s="1"/>
  <c r="N89" i="3" s="1"/>
  <c r="N103" i="3" s="1"/>
  <c r="N117" i="3" s="1"/>
  <c r="N131" i="3" s="1"/>
  <c r="N145" i="3" s="1"/>
  <c r="N159" i="3" s="1"/>
  <c r="N173" i="3" s="1"/>
  <c r="N187" i="3" s="1"/>
  <c r="N201" i="3" s="1"/>
  <c r="N215" i="3" s="1"/>
  <c r="N229" i="3" s="1"/>
  <c r="N243" i="3" s="1"/>
  <c r="N257" i="3" s="1"/>
  <c r="N271" i="3" s="1"/>
  <c r="N285" i="3" s="1"/>
  <c r="N299" i="3" s="1"/>
  <c r="N313" i="3" s="1"/>
  <c r="N327" i="3" s="1"/>
  <c r="N341" i="3" s="1"/>
  <c r="Q32" i="3"/>
  <c r="Q46" i="3" s="1"/>
  <c r="Q60" i="3" s="1"/>
  <c r="Q74" i="3" s="1"/>
  <c r="Q88" i="3" s="1"/>
  <c r="Q102" i="3" s="1"/>
  <c r="Q116" i="3" s="1"/>
  <c r="Q130" i="3" s="1"/>
  <c r="Q144" i="3" s="1"/>
  <c r="Q158" i="3" s="1"/>
  <c r="Q172" i="3" s="1"/>
  <c r="Q186" i="3" s="1"/>
  <c r="Q200" i="3" s="1"/>
  <c r="Q214" i="3" s="1"/>
  <c r="Q228" i="3" s="1"/>
  <c r="Q242" i="3" s="1"/>
  <c r="Q256" i="3" s="1"/>
  <c r="Q270" i="3" s="1"/>
  <c r="Q284" i="3" s="1"/>
  <c r="Q298" i="3" s="1"/>
  <c r="Q312" i="3" s="1"/>
  <c r="Q326" i="3" s="1"/>
  <c r="Q340" i="3" s="1"/>
  <c r="Q354" i="3" s="1"/>
  <c r="N32" i="3"/>
  <c r="N46" i="3" s="1"/>
  <c r="N60" i="3" s="1"/>
  <c r="N74" i="3" s="1"/>
  <c r="N88" i="3" s="1"/>
  <c r="N102" i="3" s="1"/>
  <c r="N116" i="3" s="1"/>
  <c r="N130" i="3" s="1"/>
  <c r="N144" i="3" s="1"/>
  <c r="N158" i="3" s="1"/>
  <c r="N172" i="3" s="1"/>
  <c r="N186" i="3" s="1"/>
  <c r="N200" i="3" s="1"/>
  <c r="N214" i="3" s="1"/>
  <c r="N228" i="3" s="1"/>
  <c r="N242" i="3" s="1"/>
  <c r="N256" i="3" s="1"/>
  <c r="N270" i="3" s="1"/>
  <c r="N284" i="3" s="1"/>
  <c r="N298" i="3" s="1"/>
  <c r="N312" i="3" s="1"/>
  <c r="N326" i="3" s="1"/>
  <c r="N340" i="3" s="1"/>
  <c r="N354" i="3" s="1"/>
  <c r="Q31" i="3"/>
  <c r="N31" i="3"/>
  <c r="Q30" i="3"/>
  <c r="Q44" i="3" s="1"/>
  <c r="Q58" i="3" s="1"/>
  <c r="Q72" i="3" s="1"/>
  <c r="Q86" i="3" s="1"/>
  <c r="Q100" i="3" s="1"/>
  <c r="Q114" i="3" s="1"/>
  <c r="Q128" i="3" s="1"/>
  <c r="Q142" i="3" s="1"/>
  <c r="Q156" i="3" s="1"/>
  <c r="Q170" i="3" s="1"/>
  <c r="Q184" i="3" s="1"/>
  <c r="Q198" i="3" s="1"/>
  <c r="Q212" i="3" s="1"/>
  <c r="Q226" i="3" s="1"/>
  <c r="Q240" i="3" s="1"/>
  <c r="Q254" i="3" s="1"/>
  <c r="Q268" i="3" s="1"/>
  <c r="Q282" i="3" s="1"/>
  <c r="Q296" i="3" s="1"/>
  <c r="Q310" i="3" s="1"/>
  <c r="Q324" i="3" s="1"/>
  <c r="Q338" i="3" s="1"/>
  <c r="Q352" i="3" s="1"/>
  <c r="N30" i="3"/>
  <c r="N44" i="3" s="1"/>
  <c r="N58" i="3" s="1"/>
  <c r="N72" i="3" s="1"/>
  <c r="N86" i="3" s="1"/>
  <c r="N100" i="3" s="1"/>
  <c r="N114" i="3" s="1"/>
  <c r="N128" i="3" s="1"/>
  <c r="N142" i="3" s="1"/>
  <c r="N156" i="3" s="1"/>
  <c r="N170" i="3" s="1"/>
  <c r="N184" i="3" s="1"/>
  <c r="N198" i="3" s="1"/>
  <c r="N212" i="3" s="1"/>
  <c r="N226" i="3" s="1"/>
  <c r="N240" i="3" s="1"/>
  <c r="N254" i="3" s="1"/>
  <c r="N268" i="3" s="1"/>
  <c r="N282" i="3" s="1"/>
  <c r="N296" i="3" s="1"/>
  <c r="N310" i="3" s="1"/>
  <c r="N324" i="3" s="1"/>
  <c r="N338" i="3" s="1"/>
  <c r="N352" i="3" s="1"/>
  <c r="Q29" i="3"/>
  <c r="Q43" i="3" s="1"/>
  <c r="Q57" i="3" s="1"/>
  <c r="Q71" i="3" s="1"/>
  <c r="Q85" i="3" s="1"/>
  <c r="Q99" i="3" s="1"/>
  <c r="Q113" i="3" s="1"/>
  <c r="Q127" i="3" s="1"/>
  <c r="Q141" i="3" s="1"/>
  <c r="Q155" i="3" s="1"/>
  <c r="Q169" i="3" s="1"/>
  <c r="Q183" i="3" s="1"/>
  <c r="Q197" i="3" s="1"/>
  <c r="Q211" i="3" s="1"/>
  <c r="Q225" i="3" s="1"/>
  <c r="Q239" i="3" s="1"/>
  <c r="Q253" i="3" s="1"/>
  <c r="Q267" i="3" s="1"/>
  <c r="Q281" i="3" s="1"/>
  <c r="Q295" i="3" s="1"/>
  <c r="Q309" i="3" s="1"/>
  <c r="Q323" i="3" s="1"/>
  <c r="Q337" i="3" s="1"/>
  <c r="Q351" i="3" s="1"/>
  <c r="N29" i="3"/>
  <c r="N43" i="3" s="1"/>
  <c r="N57" i="3" s="1"/>
  <c r="N71" i="3" s="1"/>
  <c r="N85" i="3" s="1"/>
  <c r="N99" i="3" s="1"/>
  <c r="N113" i="3" s="1"/>
  <c r="N127" i="3" s="1"/>
  <c r="N141" i="3" s="1"/>
  <c r="N155" i="3" s="1"/>
  <c r="N169" i="3" s="1"/>
  <c r="N183" i="3" s="1"/>
  <c r="N197" i="3" s="1"/>
  <c r="N211" i="3" s="1"/>
  <c r="N225" i="3" s="1"/>
  <c r="N239" i="3" s="1"/>
  <c r="N253" i="3" s="1"/>
  <c r="N267" i="3" s="1"/>
  <c r="N281" i="3" s="1"/>
  <c r="N295" i="3" s="1"/>
  <c r="N309" i="3" s="1"/>
  <c r="N323" i="3" s="1"/>
  <c r="N337" i="3" s="1"/>
  <c r="N351" i="3" s="1"/>
  <c r="Q28" i="3"/>
  <c r="Q42" i="3" s="1"/>
  <c r="Q56" i="3" s="1"/>
  <c r="Q70" i="3" s="1"/>
  <c r="Q84" i="3" s="1"/>
  <c r="Q98" i="3" s="1"/>
  <c r="Q112" i="3" s="1"/>
  <c r="Q126" i="3" s="1"/>
  <c r="Q140" i="3" s="1"/>
  <c r="Q154" i="3" s="1"/>
  <c r="Q168" i="3" s="1"/>
  <c r="Q182" i="3" s="1"/>
  <c r="Q196" i="3" s="1"/>
  <c r="Q210" i="3" s="1"/>
  <c r="Q224" i="3" s="1"/>
  <c r="Q238" i="3" s="1"/>
  <c r="Q252" i="3" s="1"/>
  <c r="Q266" i="3" s="1"/>
  <c r="Q280" i="3" s="1"/>
  <c r="Q294" i="3" s="1"/>
  <c r="Q308" i="3" s="1"/>
  <c r="Q322" i="3" s="1"/>
  <c r="Q336" i="3" s="1"/>
  <c r="Q350" i="3" s="1"/>
  <c r="N28" i="3"/>
  <c r="N42" i="3" s="1"/>
  <c r="N56" i="3" s="1"/>
  <c r="N70" i="3" s="1"/>
  <c r="N84" i="3" s="1"/>
  <c r="N98" i="3" s="1"/>
  <c r="N112" i="3" s="1"/>
  <c r="N126" i="3" s="1"/>
  <c r="N140" i="3" s="1"/>
  <c r="N154" i="3" s="1"/>
  <c r="N168" i="3" s="1"/>
  <c r="N182" i="3" s="1"/>
  <c r="N196" i="3" s="1"/>
  <c r="N210" i="3" s="1"/>
  <c r="N224" i="3" s="1"/>
  <c r="N238" i="3" s="1"/>
  <c r="N252" i="3" s="1"/>
  <c r="N266" i="3" s="1"/>
  <c r="N280" i="3" s="1"/>
  <c r="N294" i="3" s="1"/>
  <c r="N308" i="3" s="1"/>
  <c r="N322" i="3" s="1"/>
  <c r="N336" i="3" s="1"/>
  <c r="N350" i="3" s="1"/>
  <c r="Q27" i="3"/>
  <c r="Q41" i="3" s="1"/>
  <c r="Q55" i="3" s="1"/>
  <c r="Q69" i="3" s="1"/>
  <c r="Q83" i="3" s="1"/>
  <c r="Q97" i="3" s="1"/>
  <c r="Q111" i="3" s="1"/>
  <c r="Q125" i="3" s="1"/>
  <c r="Q139" i="3" s="1"/>
  <c r="Q153" i="3" s="1"/>
  <c r="Q167" i="3" s="1"/>
  <c r="Q181" i="3" s="1"/>
  <c r="Q195" i="3" s="1"/>
  <c r="Q209" i="3" s="1"/>
  <c r="Q223" i="3" s="1"/>
  <c r="Q237" i="3" s="1"/>
  <c r="Q251" i="3" s="1"/>
  <c r="Q265" i="3" s="1"/>
  <c r="Q279" i="3" s="1"/>
  <c r="Q293" i="3" s="1"/>
  <c r="Q307" i="3" s="1"/>
  <c r="Q321" i="3" s="1"/>
  <c r="Q335" i="3" s="1"/>
  <c r="Q349" i="3" s="1"/>
  <c r="N27" i="3"/>
  <c r="N41" i="3" s="1"/>
  <c r="N55" i="3" s="1"/>
  <c r="N69" i="3" s="1"/>
  <c r="N83" i="3" s="1"/>
  <c r="N97" i="3" s="1"/>
  <c r="N111" i="3" s="1"/>
  <c r="N125" i="3" s="1"/>
  <c r="N139" i="3" s="1"/>
  <c r="N153" i="3" s="1"/>
  <c r="N167" i="3" s="1"/>
  <c r="N181" i="3" s="1"/>
  <c r="N195" i="3" s="1"/>
  <c r="N209" i="3" s="1"/>
  <c r="N223" i="3" s="1"/>
  <c r="N237" i="3" s="1"/>
  <c r="N251" i="3" s="1"/>
  <c r="N265" i="3" s="1"/>
  <c r="N279" i="3" s="1"/>
  <c r="N293" i="3" s="1"/>
  <c r="N307" i="3" s="1"/>
  <c r="N321" i="3" s="1"/>
  <c r="N335" i="3" s="1"/>
  <c r="N349" i="3" s="1"/>
  <c r="Q26" i="3"/>
  <c r="Q40" i="3" s="1"/>
  <c r="Q54" i="3" s="1"/>
  <c r="Q68" i="3" s="1"/>
  <c r="Q82" i="3" s="1"/>
  <c r="Q96" i="3" s="1"/>
  <c r="Q110" i="3" s="1"/>
  <c r="Q124" i="3" s="1"/>
  <c r="Q138" i="3" s="1"/>
  <c r="Q152" i="3" s="1"/>
  <c r="Q166" i="3" s="1"/>
  <c r="Q180" i="3" s="1"/>
  <c r="Q194" i="3" s="1"/>
  <c r="Q208" i="3" s="1"/>
  <c r="Q222" i="3" s="1"/>
  <c r="Q236" i="3" s="1"/>
  <c r="Q250" i="3" s="1"/>
  <c r="Q264" i="3" s="1"/>
  <c r="Q278" i="3" s="1"/>
  <c r="Q292" i="3" s="1"/>
  <c r="Q306" i="3" s="1"/>
  <c r="Q320" i="3" s="1"/>
  <c r="Q334" i="3" s="1"/>
  <c r="Q348" i="3" s="1"/>
  <c r="N26" i="3"/>
  <c r="N40" i="3" s="1"/>
  <c r="N54" i="3" s="1"/>
  <c r="N68" i="3" s="1"/>
  <c r="N82" i="3" s="1"/>
  <c r="N96" i="3" s="1"/>
  <c r="N110" i="3" s="1"/>
  <c r="N124" i="3" s="1"/>
  <c r="N138" i="3" s="1"/>
  <c r="N152" i="3" s="1"/>
  <c r="N166" i="3" s="1"/>
  <c r="N180" i="3" s="1"/>
  <c r="N194" i="3" s="1"/>
  <c r="N208" i="3" s="1"/>
  <c r="N222" i="3" s="1"/>
  <c r="N236" i="3" s="1"/>
  <c r="N250" i="3" s="1"/>
  <c r="N264" i="3" s="1"/>
  <c r="N278" i="3" s="1"/>
  <c r="N292" i="3" s="1"/>
  <c r="N306" i="3" s="1"/>
  <c r="N320" i="3" s="1"/>
  <c r="N334" i="3" s="1"/>
  <c r="N348" i="3" s="1"/>
  <c r="Q25" i="3"/>
  <c r="N25" i="3"/>
  <c r="Q24" i="3"/>
  <c r="Q38" i="3" s="1"/>
  <c r="Q52" i="3" s="1"/>
  <c r="Q66" i="3" s="1"/>
  <c r="Q80" i="3" s="1"/>
  <c r="Q94" i="3" s="1"/>
  <c r="Q108" i="3" s="1"/>
  <c r="Q122" i="3" s="1"/>
  <c r="Q136" i="3" s="1"/>
  <c r="Q150" i="3" s="1"/>
  <c r="Q164" i="3" s="1"/>
  <c r="Q178" i="3" s="1"/>
  <c r="Q192" i="3" s="1"/>
  <c r="Q206" i="3" s="1"/>
  <c r="Q220" i="3" s="1"/>
  <c r="Q234" i="3" s="1"/>
  <c r="Q248" i="3" s="1"/>
  <c r="Q262" i="3" s="1"/>
  <c r="Q276" i="3" s="1"/>
  <c r="Q290" i="3" s="1"/>
  <c r="Q304" i="3" s="1"/>
  <c r="Q318" i="3" s="1"/>
  <c r="Q332" i="3" s="1"/>
  <c r="Q346" i="3" s="1"/>
  <c r="N24" i="3"/>
  <c r="N38" i="3" s="1"/>
  <c r="N52" i="3" s="1"/>
  <c r="N66" i="3" s="1"/>
  <c r="N80" i="3" s="1"/>
  <c r="N94" i="3" s="1"/>
  <c r="N108" i="3" s="1"/>
  <c r="N122" i="3" s="1"/>
  <c r="N136" i="3" s="1"/>
  <c r="N150" i="3" s="1"/>
  <c r="N164" i="3" s="1"/>
  <c r="N178" i="3" s="1"/>
  <c r="N192" i="3" s="1"/>
  <c r="N206" i="3" s="1"/>
  <c r="N220" i="3" s="1"/>
  <c r="N234" i="3" s="1"/>
  <c r="N248" i="3" s="1"/>
  <c r="N262" i="3" s="1"/>
  <c r="N276" i="3" s="1"/>
  <c r="N290" i="3" s="1"/>
  <c r="N304" i="3" s="1"/>
  <c r="N318" i="3" s="1"/>
  <c r="N332" i="3" s="1"/>
  <c r="N346" i="3" s="1"/>
  <c r="Q23" i="3"/>
  <c r="Q37" i="3" s="1"/>
  <c r="Q51" i="3" s="1"/>
  <c r="Q65" i="3" s="1"/>
  <c r="Q79" i="3" s="1"/>
  <c r="Q93" i="3" s="1"/>
  <c r="Q107" i="3" s="1"/>
  <c r="Q121" i="3" s="1"/>
  <c r="Q135" i="3" s="1"/>
  <c r="Q149" i="3" s="1"/>
  <c r="Q163" i="3" s="1"/>
  <c r="Q177" i="3" s="1"/>
  <c r="Q191" i="3" s="1"/>
  <c r="Q205" i="3" s="1"/>
  <c r="Q219" i="3" s="1"/>
  <c r="Q233" i="3" s="1"/>
  <c r="Q247" i="3" s="1"/>
  <c r="Q261" i="3" s="1"/>
  <c r="Q275" i="3" s="1"/>
  <c r="Q289" i="3" s="1"/>
  <c r="Q303" i="3" s="1"/>
  <c r="Q317" i="3" s="1"/>
  <c r="Q331" i="3" s="1"/>
  <c r="Q345" i="3" s="1"/>
  <c r="N23" i="3"/>
  <c r="N37" i="3" s="1"/>
  <c r="N51" i="3" s="1"/>
  <c r="N65" i="3" s="1"/>
  <c r="N79" i="3" s="1"/>
  <c r="N93" i="3" s="1"/>
  <c r="N107" i="3" s="1"/>
  <c r="N121" i="3" s="1"/>
  <c r="N135" i="3" s="1"/>
  <c r="N149" i="3" s="1"/>
  <c r="N163" i="3" s="1"/>
  <c r="N177" i="3" s="1"/>
  <c r="N191" i="3" s="1"/>
  <c r="N205" i="3" s="1"/>
  <c r="N219" i="3" s="1"/>
  <c r="N233" i="3" s="1"/>
  <c r="N247" i="3" s="1"/>
  <c r="N261" i="3" s="1"/>
  <c r="N275" i="3" s="1"/>
  <c r="N289" i="3" s="1"/>
  <c r="N303" i="3" s="1"/>
  <c r="N317" i="3" s="1"/>
  <c r="N331" i="3" s="1"/>
  <c r="N345" i="3" s="1"/>
  <c r="Q22" i="3"/>
  <c r="Q36" i="3" s="1"/>
  <c r="Q50" i="3" s="1"/>
  <c r="Q64" i="3" s="1"/>
  <c r="Q78" i="3" s="1"/>
  <c r="Q92" i="3" s="1"/>
  <c r="Q106" i="3" s="1"/>
  <c r="Q120" i="3" s="1"/>
  <c r="Q134" i="3" s="1"/>
  <c r="Q148" i="3" s="1"/>
  <c r="Q162" i="3" s="1"/>
  <c r="Q176" i="3" s="1"/>
  <c r="Q190" i="3" s="1"/>
  <c r="Q204" i="3" s="1"/>
  <c r="Q218" i="3" s="1"/>
  <c r="Q232" i="3" s="1"/>
  <c r="Q246" i="3" s="1"/>
  <c r="Q260" i="3" s="1"/>
  <c r="Q274" i="3" s="1"/>
  <c r="Q288" i="3" s="1"/>
  <c r="Q302" i="3" s="1"/>
  <c r="Q316" i="3" s="1"/>
  <c r="Q330" i="3" s="1"/>
  <c r="Q344" i="3" s="1"/>
  <c r="N22" i="3"/>
  <c r="N36" i="3" s="1"/>
  <c r="N50" i="3" s="1"/>
  <c r="N64" i="3" s="1"/>
  <c r="N78" i="3" s="1"/>
  <c r="N92" i="3" s="1"/>
  <c r="N106" i="3" s="1"/>
  <c r="N120" i="3" s="1"/>
  <c r="N134" i="3" s="1"/>
  <c r="N148" i="3" s="1"/>
  <c r="N162" i="3" s="1"/>
  <c r="N176" i="3" s="1"/>
  <c r="N190" i="3" s="1"/>
  <c r="N204" i="3" s="1"/>
  <c r="N218" i="3" s="1"/>
  <c r="N232" i="3" s="1"/>
  <c r="N246" i="3" s="1"/>
  <c r="N260" i="3" s="1"/>
  <c r="N274" i="3" s="1"/>
  <c r="N288" i="3" s="1"/>
  <c r="N302" i="3" s="1"/>
  <c r="N316" i="3" s="1"/>
  <c r="N330" i="3" s="1"/>
  <c r="N344" i="3" s="1"/>
  <c r="Q21" i="3"/>
  <c r="Q35" i="3" s="1"/>
  <c r="Q49" i="3" s="1"/>
  <c r="Q63" i="3" s="1"/>
  <c r="Q77" i="3" s="1"/>
  <c r="Q91" i="3" s="1"/>
  <c r="Q105" i="3" s="1"/>
  <c r="Q119" i="3" s="1"/>
  <c r="Q133" i="3" s="1"/>
  <c r="Q147" i="3" s="1"/>
  <c r="Q161" i="3" s="1"/>
  <c r="Q175" i="3" s="1"/>
  <c r="Q189" i="3" s="1"/>
  <c r="Q203" i="3" s="1"/>
  <c r="Q217" i="3" s="1"/>
  <c r="Q231" i="3" s="1"/>
  <c r="Q245" i="3" s="1"/>
  <c r="Q259" i="3" s="1"/>
  <c r="Q273" i="3" s="1"/>
  <c r="Q287" i="3" s="1"/>
  <c r="Q301" i="3" s="1"/>
  <c r="Q315" i="3" s="1"/>
  <c r="Q329" i="3" s="1"/>
  <c r="Q343" i="3" s="1"/>
  <c r="N21" i="3"/>
  <c r="N35" i="3" s="1"/>
  <c r="N49" i="3" s="1"/>
  <c r="N63" i="3" s="1"/>
  <c r="N77" i="3" s="1"/>
  <c r="N91" i="3" s="1"/>
  <c r="N105" i="3" s="1"/>
  <c r="N119" i="3" s="1"/>
  <c r="N133" i="3" s="1"/>
  <c r="N147" i="3" s="1"/>
  <c r="N161" i="3" s="1"/>
  <c r="N175" i="3" s="1"/>
  <c r="N189" i="3" s="1"/>
  <c r="N203" i="3" s="1"/>
  <c r="N217" i="3" s="1"/>
  <c r="N231" i="3" s="1"/>
  <c r="N245" i="3" s="1"/>
  <c r="N259" i="3" s="1"/>
  <c r="N273" i="3" s="1"/>
  <c r="N287" i="3" s="1"/>
  <c r="N301" i="3" s="1"/>
  <c r="N315" i="3" s="1"/>
  <c r="N329" i="3" s="1"/>
  <c r="N343" i="3" s="1"/>
  <c r="Q20" i="3"/>
  <c r="Q34" i="3" s="1"/>
  <c r="Q48" i="3" s="1"/>
  <c r="Q62" i="3" s="1"/>
  <c r="Q76" i="3" s="1"/>
  <c r="Q90" i="3" s="1"/>
  <c r="Q104" i="3" s="1"/>
  <c r="Q118" i="3" s="1"/>
  <c r="Q132" i="3" s="1"/>
  <c r="Q146" i="3" s="1"/>
  <c r="Q160" i="3" s="1"/>
  <c r="Q174" i="3" s="1"/>
  <c r="Q188" i="3" s="1"/>
  <c r="Q202" i="3" s="1"/>
  <c r="Q216" i="3" s="1"/>
  <c r="Q230" i="3" s="1"/>
  <c r="Q244" i="3" s="1"/>
  <c r="Q258" i="3" s="1"/>
  <c r="Q272" i="3" s="1"/>
  <c r="Q286" i="3" s="1"/>
  <c r="Q300" i="3" s="1"/>
  <c r="Q314" i="3" s="1"/>
  <c r="Q328" i="3" s="1"/>
  <c r="Q342" i="3" s="1"/>
  <c r="N20" i="3"/>
  <c r="N34" i="3" s="1"/>
  <c r="N48" i="3" s="1"/>
  <c r="N62" i="3" s="1"/>
  <c r="N76" i="3" s="1"/>
  <c r="N90" i="3" s="1"/>
  <c r="N104" i="3" s="1"/>
  <c r="N118" i="3" s="1"/>
  <c r="N132" i="3" s="1"/>
  <c r="N146" i="3" s="1"/>
  <c r="N160" i="3" s="1"/>
  <c r="N174" i="3" s="1"/>
  <c r="N188" i="3" s="1"/>
  <c r="N202" i="3" s="1"/>
  <c r="N216" i="3" s="1"/>
  <c r="N230" i="3" s="1"/>
  <c r="N244" i="3" s="1"/>
  <c r="N258" i="3" s="1"/>
  <c r="N272" i="3" s="1"/>
  <c r="N286" i="3" s="1"/>
  <c r="N300" i="3" s="1"/>
  <c r="N314" i="3" s="1"/>
  <c r="N328" i="3" s="1"/>
  <c r="N342" i="3" s="1"/>
  <c r="Q19" i="3"/>
  <c r="N19" i="3"/>
  <c r="B9" i="3"/>
  <c r="B8" i="3"/>
  <c r="B7" i="3"/>
  <c r="B6" i="3"/>
  <c r="B5" i="3"/>
  <c r="A4" i="2"/>
  <c r="G22" i="2" s="1"/>
  <c r="B92" i="1" l="1"/>
  <c r="C68" i="1"/>
  <c r="D68" i="1" s="1"/>
  <c r="F68" i="1" s="1"/>
  <c r="D33" i="1"/>
  <c r="F33" i="1" s="1"/>
  <c r="C33" i="1"/>
  <c r="B57" i="1"/>
  <c r="B110" i="1"/>
  <c r="C86" i="1"/>
  <c r="D86" i="1" s="1"/>
  <c r="F86" i="1" s="1"/>
  <c r="C75" i="1"/>
  <c r="B99" i="1"/>
  <c r="D75" i="1"/>
  <c r="F75" i="1" s="1"/>
  <c r="D73" i="1"/>
  <c r="F73" i="1" s="1"/>
  <c r="C45" i="1"/>
  <c r="D45" i="1"/>
  <c r="F45" i="1" s="1"/>
  <c r="B69" i="1"/>
  <c r="B88" i="1"/>
  <c r="C64" i="1"/>
  <c r="D64" i="1" s="1"/>
  <c r="F64" i="1" s="1"/>
  <c r="B78" i="1"/>
  <c r="C54" i="1"/>
  <c r="D54" i="1" s="1"/>
  <c r="F54" i="1" s="1"/>
  <c r="C38" i="1"/>
  <c r="D38" i="1" s="1"/>
  <c r="F38" i="1" s="1"/>
  <c r="C50" i="1"/>
  <c r="D50" i="1" s="1"/>
  <c r="F50" i="1" s="1"/>
  <c r="D62" i="1"/>
  <c r="F62" i="1" s="1"/>
  <c r="D28" i="1"/>
  <c r="F28" i="1" s="1"/>
  <c r="B52" i="1"/>
  <c r="C55" i="1"/>
  <c r="D55" i="1"/>
  <c r="F55" i="1" s="1"/>
  <c r="B79" i="1"/>
  <c r="C37" i="1"/>
  <c r="D37" i="1" s="1"/>
  <c r="F37" i="1" s="1"/>
  <c r="B61" i="1"/>
  <c r="D29" i="1"/>
  <c r="F29" i="1" s="1"/>
  <c r="B53" i="1"/>
  <c r="B72" i="1"/>
  <c r="C48" i="1"/>
  <c r="D48" i="1" s="1"/>
  <c r="F48" i="1" s="1"/>
  <c r="C29" i="1"/>
  <c r="B74" i="1"/>
  <c r="C28" i="1"/>
  <c r="C41" i="1"/>
  <c r="D41" i="1" s="1"/>
  <c r="F41" i="1" s="1"/>
  <c r="B65" i="1"/>
  <c r="C40" i="1"/>
  <c r="D40" i="1" s="1"/>
  <c r="F40" i="1" s="1"/>
  <c r="C91" i="1"/>
  <c r="D91" i="1" s="1"/>
  <c r="F91" i="1" s="1"/>
  <c r="C51" i="1"/>
  <c r="D51" i="1"/>
  <c r="F51" i="1" s="1"/>
  <c r="B115" i="1"/>
  <c r="D35" i="1"/>
  <c r="F35" i="1" s="1"/>
  <c r="B59" i="1"/>
  <c r="B97" i="1"/>
  <c r="C73" i="1"/>
  <c r="C42" i="1"/>
  <c r="D42" i="1" s="1"/>
  <c r="F42" i="1" s="1"/>
  <c r="B66" i="1"/>
  <c r="D30" i="1"/>
  <c r="F30" i="1" s="1"/>
  <c r="D67" i="1"/>
  <c r="F67" i="1" s="1"/>
  <c r="D36" i="1"/>
  <c r="F36" i="1" s="1"/>
  <c r="B60" i="1"/>
  <c r="C27" i="1"/>
  <c r="D27" i="1" s="1"/>
  <c r="F27" i="1" s="1"/>
  <c r="C34" i="1"/>
  <c r="D34" i="1" s="1"/>
  <c r="F34" i="1" s="1"/>
  <c r="B58" i="1"/>
  <c r="D47" i="1"/>
  <c r="F47" i="1" s="1"/>
  <c r="B71" i="1"/>
  <c r="B87" i="1"/>
  <c r="C63" i="1"/>
  <c r="D63" i="1" s="1"/>
  <c r="F63" i="1" s="1"/>
  <c r="D44" i="1"/>
  <c r="F44" i="1" s="1"/>
  <c r="D32" i="1"/>
  <c r="F32" i="1" s="1"/>
  <c r="C32" i="1"/>
  <c r="B70" i="1"/>
  <c r="D43" i="1"/>
  <c r="F43" i="1" s="1"/>
  <c r="C31" i="1"/>
  <c r="D31" i="1" s="1"/>
  <c r="F31" i="1" s="1"/>
  <c r="B56" i="1"/>
  <c r="C39" i="1"/>
  <c r="D39" i="1" s="1"/>
  <c r="F39" i="1" s="1"/>
  <c r="C25" i="2"/>
  <c r="C26" i="2"/>
  <c r="H15" i="2"/>
  <c r="D18" i="2"/>
  <c r="H29" i="2"/>
  <c r="H14" i="2"/>
  <c r="D19" i="2"/>
  <c r="B8" i="2"/>
  <c r="B9" i="2"/>
  <c r="G21" i="2"/>
  <c r="G29" i="2"/>
  <c r="E11" i="2"/>
  <c r="E12" i="2"/>
  <c r="E29" i="2"/>
  <c r="G27" i="2"/>
  <c r="B26" i="2"/>
  <c r="D24" i="2"/>
  <c r="F22" i="2"/>
  <c r="H20" i="2"/>
  <c r="C19" i="2"/>
  <c r="E17" i="2"/>
  <c r="G15" i="2"/>
  <c r="B14" i="2"/>
  <c r="D12" i="2"/>
  <c r="F10" i="2"/>
  <c r="H8" i="2"/>
  <c r="D7" i="2"/>
  <c r="D29" i="2"/>
  <c r="F27" i="2"/>
  <c r="H25" i="2"/>
  <c r="C24" i="2"/>
  <c r="E22" i="2"/>
  <c r="G20" i="2"/>
  <c r="B19" i="2"/>
  <c r="D17" i="2"/>
  <c r="F15" i="2"/>
  <c r="H13" i="2"/>
  <c r="C12" i="2"/>
  <c r="E10" i="2"/>
  <c r="G8" i="2"/>
  <c r="C7" i="2"/>
  <c r="C29" i="2"/>
  <c r="E27" i="2"/>
  <c r="G25" i="2"/>
  <c r="B24" i="2"/>
  <c r="D22" i="2"/>
  <c r="F20" i="2"/>
  <c r="H18" i="2"/>
  <c r="C17" i="2"/>
  <c r="E15" i="2"/>
  <c r="G13" i="2"/>
  <c r="B12" i="2"/>
  <c r="D10" i="2"/>
  <c r="F8" i="2"/>
  <c r="B7" i="2"/>
  <c r="B29" i="2"/>
  <c r="D27" i="2"/>
  <c r="F25" i="2"/>
  <c r="H23" i="2"/>
  <c r="C22" i="2"/>
  <c r="E20" i="2"/>
  <c r="G18" i="2"/>
  <c r="B17" i="2"/>
  <c r="D15" i="2"/>
  <c r="F13" i="2"/>
  <c r="H11" i="2"/>
  <c r="C10" i="2"/>
  <c r="E8" i="2"/>
  <c r="H6" i="2"/>
  <c r="H28" i="2"/>
  <c r="C27" i="2"/>
  <c r="E25" i="2"/>
  <c r="G23" i="2"/>
  <c r="B22" i="2"/>
  <c r="D20" i="2"/>
  <c r="F18" i="2"/>
  <c r="H16" i="2"/>
  <c r="C15" i="2"/>
  <c r="E13" i="2"/>
  <c r="G11" i="2"/>
  <c r="B10" i="2"/>
  <c r="D8" i="2"/>
  <c r="G6" i="2"/>
  <c r="B27" i="2"/>
  <c r="D25" i="2"/>
  <c r="F23" i="2"/>
  <c r="H21" i="2"/>
  <c r="C20" i="2"/>
  <c r="E18" i="2"/>
  <c r="G16" i="2"/>
  <c r="B15" i="2"/>
  <c r="D13" i="2"/>
  <c r="F11" i="2"/>
  <c r="H9" i="2"/>
  <c r="C8" i="2"/>
  <c r="F6" i="2"/>
  <c r="F28" i="2"/>
  <c r="H26" i="2"/>
  <c r="G28" i="2"/>
  <c r="C9" i="2"/>
  <c r="F12" i="2"/>
  <c r="B16" i="2"/>
  <c r="E19" i="2"/>
  <c r="H22" i="2"/>
  <c r="D26" i="2"/>
  <c r="B6" i="2"/>
  <c r="D9" i="2"/>
  <c r="G12" i="2"/>
  <c r="C16" i="2"/>
  <c r="F19" i="2"/>
  <c r="B23" i="2"/>
  <c r="E26" i="2"/>
  <c r="C6" i="2"/>
  <c r="E9" i="2"/>
  <c r="H12" i="2"/>
  <c r="D16" i="2"/>
  <c r="G19" i="2"/>
  <c r="C23" i="2"/>
  <c r="F26" i="2"/>
  <c r="D6" i="2"/>
  <c r="F9" i="2"/>
  <c r="B13" i="2"/>
  <c r="E16" i="2"/>
  <c r="H19" i="2"/>
  <c r="D23" i="2"/>
  <c r="G26" i="2"/>
  <c r="E6" i="2"/>
  <c r="G9" i="2"/>
  <c r="C13" i="2"/>
  <c r="F16" i="2"/>
  <c r="B20" i="2"/>
  <c r="E23" i="2"/>
  <c r="H27" i="2"/>
  <c r="E7" i="2"/>
  <c r="G10" i="2"/>
  <c r="C14" i="2"/>
  <c r="F17" i="2"/>
  <c r="B21" i="2"/>
  <c r="E24" i="2"/>
  <c r="B28" i="2"/>
  <c r="F7" i="2"/>
  <c r="H10" i="2"/>
  <c r="D14" i="2"/>
  <c r="G17" i="2"/>
  <c r="C21" i="2"/>
  <c r="F24" i="2"/>
  <c r="C28" i="2"/>
  <c r="G7" i="2"/>
  <c r="B11" i="2"/>
  <c r="E14" i="2"/>
  <c r="H17" i="2"/>
  <c r="D21" i="2"/>
  <c r="G24" i="2"/>
  <c r="D28" i="2"/>
  <c r="H7" i="2"/>
  <c r="C11" i="2"/>
  <c r="F14" i="2"/>
  <c r="B18" i="2"/>
  <c r="E21" i="2"/>
  <c r="H24" i="2"/>
  <c r="E28" i="2"/>
  <c r="D11" i="2"/>
  <c r="G14" i="2"/>
  <c r="C18" i="2"/>
  <c r="F21" i="2"/>
  <c r="B25" i="2"/>
  <c r="F29" i="2"/>
  <c r="C69" i="1" l="1"/>
  <c r="D69" i="1" s="1"/>
  <c r="F69" i="1" s="1"/>
  <c r="B93" i="1"/>
  <c r="B111" i="1"/>
  <c r="C87" i="1"/>
  <c r="D87" i="1"/>
  <c r="F87" i="1" s="1"/>
  <c r="C71" i="1"/>
  <c r="D71" i="1" s="1"/>
  <c r="F71" i="1" s="1"/>
  <c r="B95" i="1"/>
  <c r="B90" i="1"/>
  <c r="C66" i="1"/>
  <c r="D66" i="1" s="1"/>
  <c r="F66" i="1" s="1"/>
  <c r="C61" i="1"/>
  <c r="D61" i="1" s="1"/>
  <c r="F61" i="1" s="1"/>
  <c r="B85" i="1"/>
  <c r="C99" i="1"/>
  <c r="D99" i="1" s="1"/>
  <c r="F99" i="1" s="1"/>
  <c r="B123" i="1"/>
  <c r="C65" i="1"/>
  <c r="D65" i="1" s="1"/>
  <c r="F65" i="1" s="1"/>
  <c r="B89" i="1"/>
  <c r="C78" i="1"/>
  <c r="D78" i="1" s="1"/>
  <c r="F78" i="1" s="1"/>
  <c r="B102" i="1"/>
  <c r="C97" i="1"/>
  <c r="D97" i="1" s="1"/>
  <c r="F97" i="1" s="1"/>
  <c r="B121" i="1"/>
  <c r="D79" i="1"/>
  <c r="F79" i="1" s="1"/>
  <c r="C79" i="1"/>
  <c r="B103" i="1"/>
  <c r="B134" i="1"/>
  <c r="C110" i="1"/>
  <c r="D110" i="1" s="1"/>
  <c r="F110" i="1" s="1"/>
  <c r="C59" i="1"/>
  <c r="D59" i="1"/>
  <c r="F59" i="1" s="1"/>
  <c r="B83" i="1"/>
  <c r="C70" i="1"/>
  <c r="D70" i="1" s="1"/>
  <c r="F70" i="1" s="1"/>
  <c r="B94" i="1"/>
  <c r="D74" i="1"/>
  <c r="F74" i="1" s="1"/>
  <c r="C74" i="1"/>
  <c r="B98" i="1"/>
  <c r="C57" i="1"/>
  <c r="D57" i="1" s="1"/>
  <c r="F57" i="1" s="1"/>
  <c r="B81" i="1"/>
  <c r="C56" i="1"/>
  <c r="D56" i="1" s="1"/>
  <c r="F56" i="1" s="1"/>
  <c r="B80" i="1"/>
  <c r="B82" i="1"/>
  <c r="C58" i="1"/>
  <c r="D58" i="1" s="1"/>
  <c r="F58" i="1" s="1"/>
  <c r="D60" i="1"/>
  <c r="F60" i="1" s="1"/>
  <c r="B84" i="1"/>
  <c r="C60" i="1"/>
  <c r="C115" i="1"/>
  <c r="D115" i="1" s="1"/>
  <c r="F115" i="1" s="1"/>
  <c r="B139" i="1"/>
  <c r="C52" i="1"/>
  <c r="D52" i="1" s="1"/>
  <c r="F52" i="1" s="1"/>
  <c r="B76" i="1"/>
  <c r="C88" i="1"/>
  <c r="B112" i="1"/>
  <c r="D88" i="1"/>
  <c r="F88" i="1" s="1"/>
  <c r="D92" i="1"/>
  <c r="F92" i="1" s="1"/>
  <c r="C92" i="1"/>
  <c r="B116" i="1"/>
  <c r="B96" i="1"/>
  <c r="C72" i="1"/>
  <c r="D72" i="1" s="1"/>
  <c r="F72" i="1" s="1"/>
  <c r="C53" i="1"/>
  <c r="D53" i="1" s="1"/>
  <c r="F53" i="1" s="1"/>
  <c r="B77" i="1"/>
  <c r="J7" i="2"/>
  <c r="B117" i="1" l="1"/>
  <c r="C93" i="1"/>
  <c r="D93" i="1" s="1"/>
  <c r="F93" i="1" s="1"/>
  <c r="C77" i="1"/>
  <c r="D77" i="1" s="1"/>
  <c r="F77" i="1" s="1"/>
  <c r="B101" i="1"/>
  <c r="C90" i="1"/>
  <c r="D90" i="1"/>
  <c r="F90" i="1" s="1"/>
  <c r="B114" i="1"/>
  <c r="B105" i="1"/>
  <c r="C81" i="1"/>
  <c r="D81" i="1" s="1"/>
  <c r="F81" i="1" s="1"/>
  <c r="C94" i="1"/>
  <c r="D94" i="1" s="1"/>
  <c r="F94" i="1" s="1"/>
  <c r="B118" i="1"/>
  <c r="D121" i="1"/>
  <c r="F121" i="1" s="1"/>
  <c r="C121" i="1"/>
  <c r="B145" i="1"/>
  <c r="C76" i="1"/>
  <c r="D76" i="1" s="1"/>
  <c r="F76" i="1" s="1"/>
  <c r="B100" i="1"/>
  <c r="D80" i="1"/>
  <c r="F80" i="1" s="1"/>
  <c r="C80" i="1"/>
  <c r="B104" i="1"/>
  <c r="C83" i="1"/>
  <c r="D83" i="1"/>
  <c r="F83" i="1" s="1"/>
  <c r="B107" i="1"/>
  <c r="D102" i="1"/>
  <c r="F102" i="1" s="1"/>
  <c r="C102" i="1"/>
  <c r="B126" i="1"/>
  <c r="C139" i="1"/>
  <c r="D139" i="1" s="1"/>
  <c r="F139" i="1" s="1"/>
  <c r="B163" i="1"/>
  <c r="C89" i="1"/>
  <c r="D89" i="1"/>
  <c r="F89" i="1" s="1"/>
  <c r="B113" i="1"/>
  <c r="B119" i="1"/>
  <c r="C95" i="1"/>
  <c r="D95" i="1" s="1"/>
  <c r="F95" i="1" s="1"/>
  <c r="D134" i="1"/>
  <c r="F134" i="1" s="1"/>
  <c r="C134" i="1"/>
  <c r="B158" i="1"/>
  <c r="C96" i="1"/>
  <c r="D96" i="1"/>
  <c r="F96" i="1" s="1"/>
  <c r="B120" i="1"/>
  <c r="B109" i="1"/>
  <c r="C85" i="1"/>
  <c r="D85" i="1" s="1"/>
  <c r="F85" i="1" s="1"/>
  <c r="C82" i="1"/>
  <c r="D82" i="1" s="1"/>
  <c r="F82" i="1" s="1"/>
  <c r="B106" i="1"/>
  <c r="C116" i="1"/>
  <c r="D116" i="1" s="1"/>
  <c r="F116" i="1" s="1"/>
  <c r="B140" i="1"/>
  <c r="B122" i="1"/>
  <c r="C98" i="1"/>
  <c r="D98" i="1" s="1"/>
  <c r="F98" i="1" s="1"/>
  <c r="C103" i="1"/>
  <c r="D103" i="1" s="1"/>
  <c r="F103" i="1" s="1"/>
  <c r="B127" i="1"/>
  <c r="B108" i="1"/>
  <c r="C84" i="1"/>
  <c r="D84" i="1" s="1"/>
  <c r="F84" i="1" s="1"/>
  <c r="C123" i="1"/>
  <c r="D123" i="1" s="1"/>
  <c r="F123" i="1" s="1"/>
  <c r="B147" i="1"/>
  <c r="B135" i="1"/>
  <c r="C111" i="1"/>
  <c r="D111" i="1"/>
  <c r="F111" i="1" s="1"/>
  <c r="C112" i="1"/>
  <c r="D112" i="1"/>
  <c r="F112" i="1" s="1"/>
  <c r="B136" i="1"/>
  <c r="B747" i="1"/>
  <c r="B771" i="1" s="1"/>
  <c r="B748" i="1"/>
  <c r="B749" i="1"/>
  <c r="B750" i="1"/>
  <c r="B751" i="1"/>
  <c r="B752" i="1"/>
  <c r="B753" i="1"/>
  <c r="B754" i="1"/>
  <c r="B755" i="1"/>
  <c r="B779" i="1" s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46" i="1"/>
  <c r="B774" i="1"/>
  <c r="B144" i="1" l="1"/>
  <c r="C120" i="1"/>
  <c r="D120" i="1" s="1"/>
  <c r="F120" i="1" s="1"/>
  <c r="D163" i="1"/>
  <c r="F163" i="1" s="1"/>
  <c r="B187" i="1"/>
  <c r="C163" i="1"/>
  <c r="B124" i="1"/>
  <c r="C100" i="1"/>
  <c r="D100" i="1" s="1"/>
  <c r="F100" i="1" s="1"/>
  <c r="C114" i="1"/>
  <c r="D114" i="1" s="1"/>
  <c r="F114" i="1" s="1"/>
  <c r="B138" i="1"/>
  <c r="B146" i="1"/>
  <c r="C122" i="1"/>
  <c r="D122" i="1" s="1"/>
  <c r="F122" i="1" s="1"/>
  <c r="B159" i="1"/>
  <c r="D135" i="1"/>
  <c r="F135" i="1" s="1"/>
  <c r="C135" i="1"/>
  <c r="B171" i="1"/>
  <c r="C147" i="1"/>
  <c r="D147" i="1"/>
  <c r="F147" i="1" s="1"/>
  <c r="C158" i="1"/>
  <c r="D158" i="1" s="1"/>
  <c r="F158" i="1" s="1"/>
  <c r="B182" i="1"/>
  <c r="C126" i="1"/>
  <c r="D126" i="1"/>
  <c r="F126" i="1" s="1"/>
  <c r="B150" i="1"/>
  <c r="C145" i="1"/>
  <c r="D145" i="1" s="1"/>
  <c r="F145" i="1" s="1"/>
  <c r="B169" i="1"/>
  <c r="B125" i="1"/>
  <c r="C101" i="1"/>
  <c r="D101" i="1" s="1"/>
  <c r="F101" i="1" s="1"/>
  <c r="C109" i="1"/>
  <c r="D109" i="1"/>
  <c r="F109" i="1" s="1"/>
  <c r="B133" i="1"/>
  <c r="B129" i="1"/>
  <c r="C105" i="1"/>
  <c r="D105" i="1" s="1"/>
  <c r="F105" i="1" s="1"/>
  <c r="D140" i="1"/>
  <c r="F140" i="1" s="1"/>
  <c r="C140" i="1"/>
  <c r="B164" i="1"/>
  <c r="C104" i="1"/>
  <c r="D104" i="1" s="1"/>
  <c r="F104" i="1" s="1"/>
  <c r="B128" i="1"/>
  <c r="B160" i="1"/>
  <c r="C136" i="1"/>
  <c r="D136" i="1"/>
  <c r="F136" i="1" s="1"/>
  <c r="C127" i="1"/>
  <c r="B151" i="1"/>
  <c r="D127" i="1"/>
  <c r="F127" i="1" s="1"/>
  <c r="C113" i="1"/>
  <c r="D113" i="1" s="1"/>
  <c r="F113" i="1" s="1"/>
  <c r="B137" i="1"/>
  <c r="C106" i="1"/>
  <c r="D106" i="1" s="1"/>
  <c r="F106" i="1" s="1"/>
  <c r="B130" i="1"/>
  <c r="C107" i="1"/>
  <c r="D107" i="1" s="1"/>
  <c r="F107" i="1" s="1"/>
  <c r="B131" i="1"/>
  <c r="C118" i="1"/>
  <c r="D118" i="1" s="1"/>
  <c r="F118" i="1" s="1"/>
  <c r="B142" i="1"/>
  <c r="D119" i="1"/>
  <c r="F119" i="1" s="1"/>
  <c r="C119" i="1"/>
  <c r="B143" i="1"/>
  <c r="C117" i="1"/>
  <c r="D117" i="1" s="1"/>
  <c r="F117" i="1" s="1"/>
  <c r="B141" i="1"/>
  <c r="C108" i="1"/>
  <c r="D108" i="1" s="1"/>
  <c r="F108" i="1" s="1"/>
  <c r="B132" i="1"/>
  <c r="C755" i="1"/>
  <c r="D755" i="1"/>
  <c r="F755" i="1" s="1"/>
  <c r="C762" i="1"/>
  <c r="D762" i="1"/>
  <c r="F762" i="1" s="1"/>
  <c r="C750" i="1"/>
  <c r="D750" i="1" s="1"/>
  <c r="F750" i="1" s="1"/>
  <c r="C747" i="1"/>
  <c r="D747" i="1"/>
  <c r="F747" i="1" s="1"/>
  <c r="B786" i="1"/>
  <c r="B791" i="1"/>
  <c r="C767" i="1"/>
  <c r="D767" i="1" s="1"/>
  <c r="F767" i="1" s="1"/>
  <c r="B790" i="1"/>
  <c r="C766" i="1"/>
  <c r="D766" i="1" s="1"/>
  <c r="F766" i="1" s="1"/>
  <c r="B778" i="1"/>
  <c r="C754" i="1"/>
  <c r="D754" i="1" s="1"/>
  <c r="F754" i="1" s="1"/>
  <c r="B780" i="1"/>
  <c r="C756" i="1"/>
  <c r="D756" i="1" s="1"/>
  <c r="F756" i="1" s="1"/>
  <c r="B789" i="1"/>
  <c r="C765" i="1"/>
  <c r="D765" i="1" s="1"/>
  <c r="F765" i="1" s="1"/>
  <c r="B777" i="1"/>
  <c r="C753" i="1"/>
  <c r="D753" i="1" s="1"/>
  <c r="F753" i="1" s="1"/>
  <c r="B792" i="1"/>
  <c r="C768" i="1"/>
  <c r="D768" i="1" s="1"/>
  <c r="F768" i="1" s="1"/>
  <c r="B788" i="1"/>
  <c r="C764" i="1"/>
  <c r="D764" i="1" s="1"/>
  <c r="F764" i="1" s="1"/>
  <c r="B776" i="1"/>
  <c r="C752" i="1"/>
  <c r="D752" i="1" s="1"/>
  <c r="F752" i="1" s="1"/>
  <c r="B787" i="1"/>
  <c r="C763" i="1"/>
  <c r="D763" i="1" s="1"/>
  <c r="F763" i="1" s="1"/>
  <c r="B775" i="1"/>
  <c r="C751" i="1"/>
  <c r="D751" i="1" s="1"/>
  <c r="F751" i="1" s="1"/>
  <c r="B803" i="1"/>
  <c r="C779" i="1"/>
  <c r="D779" i="1" s="1"/>
  <c r="F779" i="1" s="1"/>
  <c r="B785" i="1"/>
  <c r="C761" i="1"/>
  <c r="D761" i="1" s="1"/>
  <c r="F761" i="1" s="1"/>
  <c r="B773" i="1"/>
  <c r="C749" i="1"/>
  <c r="D749" i="1" s="1"/>
  <c r="F749" i="1" s="1"/>
  <c r="B798" i="1"/>
  <c r="C774" i="1"/>
  <c r="D774" i="1" s="1"/>
  <c r="F774" i="1" s="1"/>
  <c r="B784" i="1"/>
  <c r="C760" i="1"/>
  <c r="D760" i="1" s="1"/>
  <c r="F760" i="1" s="1"/>
  <c r="B772" i="1"/>
  <c r="C748" i="1"/>
  <c r="D748" i="1" s="1"/>
  <c r="F748" i="1" s="1"/>
  <c r="B783" i="1"/>
  <c r="C759" i="1"/>
  <c r="D759" i="1" s="1"/>
  <c r="F759" i="1" s="1"/>
  <c r="B770" i="1"/>
  <c r="C746" i="1"/>
  <c r="D746" i="1" s="1"/>
  <c r="F746" i="1" s="1"/>
  <c r="B782" i="1"/>
  <c r="C758" i="1"/>
  <c r="D758" i="1" s="1"/>
  <c r="F758" i="1" s="1"/>
  <c r="B795" i="1"/>
  <c r="C771" i="1"/>
  <c r="D771" i="1" s="1"/>
  <c r="F771" i="1" s="1"/>
  <c r="B793" i="1"/>
  <c r="C769" i="1"/>
  <c r="D769" i="1" s="1"/>
  <c r="F769" i="1" s="1"/>
  <c r="B781" i="1"/>
  <c r="C757" i="1"/>
  <c r="D757" i="1" s="1"/>
  <c r="F757" i="1" s="1"/>
  <c r="B183" i="1" l="1"/>
  <c r="C159" i="1"/>
  <c r="D159" i="1"/>
  <c r="F159" i="1" s="1"/>
  <c r="D132" i="1"/>
  <c r="F132" i="1" s="1"/>
  <c r="C132" i="1"/>
  <c r="B156" i="1"/>
  <c r="C131" i="1"/>
  <c r="D131" i="1" s="1"/>
  <c r="F131" i="1" s="1"/>
  <c r="B155" i="1"/>
  <c r="C160" i="1"/>
  <c r="D160" i="1"/>
  <c r="F160" i="1" s="1"/>
  <c r="B184" i="1"/>
  <c r="D133" i="1"/>
  <c r="F133" i="1" s="1"/>
  <c r="B157" i="1"/>
  <c r="C133" i="1"/>
  <c r="D182" i="1"/>
  <c r="F182" i="1" s="1"/>
  <c r="C182" i="1"/>
  <c r="B206" i="1"/>
  <c r="B162" i="1"/>
  <c r="C138" i="1"/>
  <c r="D138" i="1" s="1"/>
  <c r="F138" i="1" s="1"/>
  <c r="B165" i="1"/>
  <c r="C141" i="1"/>
  <c r="D141" i="1" s="1"/>
  <c r="F141" i="1" s="1"/>
  <c r="D130" i="1"/>
  <c r="F130" i="1" s="1"/>
  <c r="C130" i="1"/>
  <c r="B154" i="1"/>
  <c r="C128" i="1"/>
  <c r="D128" i="1" s="1"/>
  <c r="F128" i="1" s="1"/>
  <c r="B152" i="1"/>
  <c r="B149" i="1"/>
  <c r="C125" i="1"/>
  <c r="D125" i="1" s="1"/>
  <c r="F125" i="1" s="1"/>
  <c r="B148" i="1"/>
  <c r="C124" i="1"/>
  <c r="D124" i="1" s="1"/>
  <c r="F124" i="1" s="1"/>
  <c r="B195" i="1"/>
  <c r="C171" i="1"/>
  <c r="D171" i="1" s="1"/>
  <c r="F171" i="1" s="1"/>
  <c r="D143" i="1"/>
  <c r="F143" i="1" s="1"/>
  <c r="C143" i="1"/>
  <c r="B167" i="1"/>
  <c r="B161" i="1"/>
  <c r="C137" i="1"/>
  <c r="D137" i="1"/>
  <c r="F137" i="1" s="1"/>
  <c r="C164" i="1"/>
  <c r="D164" i="1" s="1"/>
  <c r="F164" i="1" s="1"/>
  <c r="B188" i="1"/>
  <c r="D142" i="1"/>
  <c r="F142" i="1" s="1"/>
  <c r="B166" i="1"/>
  <c r="C142" i="1"/>
  <c r="D169" i="1"/>
  <c r="F169" i="1" s="1"/>
  <c r="C169" i="1"/>
  <c r="B193" i="1"/>
  <c r="C187" i="1"/>
  <c r="D187" i="1" s="1"/>
  <c r="F187" i="1" s="1"/>
  <c r="B211" i="1"/>
  <c r="C150" i="1"/>
  <c r="D150" i="1" s="1"/>
  <c r="F150" i="1" s="1"/>
  <c r="B174" i="1"/>
  <c r="B175" i="1"/>
  <c r="C151" i="1"/>
  <c r="D151" i="1"/>
  <c r="F151" i="1" s="1"/>
  <c r="B153" i="1"/>
  <c r="C129" i="1"/>
  <c r="D129" i="1" s="1"/>
  <c r="F129" i="1" s="1"/>
  <c r="C146" i="1"/>
  <c r="D146" i="1" s="1"/>
  <c r="F146" i="1" s="1"/>
  <c r="B170" i="1"/>
  <c r="C144" i="1"/>
  <c r="D144" i="1" s="1"/>
  <c r="F144" i="1" s="1"/>
  <c r="B168" i="1"/>
  <c r="B796" i="1"/>
  <c r="C772" i="1"/>
  <c r="D772" i="1" s="1"/>
  <c r="F772" i="1" s="1"/>
  <c r="B799" i="1"/>
  <c r="C775" i="1"/>
  <c r="D775" i="1" s="1"/>
  <c r="F775" i="1" s="1"/>
  <c r="B813" i="1"/>
  <c r="C789" i="1"/>
  <c r="D789" i="1" s="1"/>
  <c r="F789" i="1" s="1"/>
  <c r="B804" i="1"/>
  <c r="C780" i="1"/>
  <c r="D780" i="1" s="1"/>
  <c r="F780" i="1" s="1"/>
  <c r="B827" i="1"/>
  <c r="C803" i="1"/>
  <c r="D803" i="1" s="1"/>
  <c r="F803" i="1" s="1"/>
  <c r="B808" i="1"/>
  <c r="C784" i="1"/>
  <c r="D784" i="1" s="1"/>
  <c r="F784" i="1" s="1"/>
  <c r="B802" i="1"/>
  <c r="C778" i="1"/>
  <c r="D778" i="1" s="1"/>
  <c r="F778" i="1" s="1"/>
  <c r="B797" i="1"/>
  <c r="C773" i="1"/>
  <c r="D773" i="1" s="1"/>
  <c r="F773" i="1" s="1"/>
  <c r="B812" i="1"/>
  <c r="C788" i="1"/>
  <c r="D788" i="1" s="1"/>
  <c r="F788" i="1" s="1"/>
  <c r="B814" i="1"/>
  <c r="C790" i="1"/>
  <c r="D790" i="1" s="1"/>
  <c r="F790" i="1" s="1"/>
  <c r="B807" i="1"/>
  <c r="C783" i="1"/>
  <c r="D783" i="1" s="1"/>
  <c r="F783" i="1" s="1"/>
  <c r="B805" i="1"/>
  <c r="C781" i="1"/>
  <c r="D781" i="1" s="1"/>
  <c r="F781" i="1" s="1"/>
  <c r="B800" i="1"/>
  <c r="C776" i="1"/>
  <c r="D776" i="1" s="1"/>
  <c r="F776" i="1" s="1"/>
  <c r="B806" i="1"/>
  <c r="C782" i="1"/>
  <c r="D782" i="1" s="1"/>
  <c r="F782" i="1" s="1"/>
  <c r="B815" i="1"/>
  <c r="C791" i="1"/>
  <c r="D791" i="1" s="1"/>
  <c r="F791" i="1" s="1"/>
  <c r="B801" i="1"/>
  <c r="C777" i="1"/>
  <c r="D777" i="1" s="1"/>
  <c r="F777" i="1" s="1"/>
  <c r="B817" i="1"/>
  <c r="C793" i="1"/>
  <c r="D793" i="1" s="1"/>
  <c r="F793" i="1" s="1"/>
  <c r="B811" i="1"/>
  <c r="C787" i="1"/>
  <c r="D787" i="1" s="1"/>
  <c r="F787" i="1" s="1"/>
  <c r="B819" i="1"/>
  <c r="C795" i="1"/>
  <c r="D795" i="1" s="1"/>
  <c r="F795" i="1" s="1"/>
  <c r="B822" i="1"/>
  <c r="C798" i="1"/>
  <c r="D798" i="1" s="1"/>
  <c r="F798" i="1" s="1"/>
  <c r="B794" i="1"/>
  <c r="C770" i="1"/>
  <c r="D770" i="1" s="1"/>
  <c r="F770" i="1" s="1"/>
  <c r="B809" i="1"/>
  <c r="C785" i="1"/>
  <c r="D785" i="1" s="1"/>
  <c r="F785" i="1" s="1"/>
  <c r="B816" i="1"/>
  <c r="C792" i="1"/>
  <c r="D792" i="1" s="1"/>
  <c r="F792" i="1" s="1"/>
  <c r="B810" i="1"/>
  <c r="C786" i="1"/>
  <c r="D786" i="1" s="1"/>
  <c r="F786" i="1" s="1"/>
  <c r="C168" i="1" l="1"/>
  <c r="D168" i="1"/>
  <c r="F168" i="1" s="1"/>
  <c r="B192" i="1"/>
  <c r="D174" i="1"/>
  <c r="F174" i="1" s="1"/>
  <c r="C174" i="1"/>
  <c r="B198" i="1"/>
  <c r="B212" i="1"/>
  <c r="C188" i="1"/>
  <c r="D188" i="1"/>
  <c r="F188" i="1" s="1"/>
  <c r="C184" i="1"/>
  <c r="D184" i="1" s="1"/>
  <c r="F184" i="1" s="1"/>
  <c r="B208" i="1"/>
  <c r="C148" i="1"/>
  <c r="D148" i="1" s="1"/>
  <c r="F148" i="1" s="1"/>
  <c r="B172" i="1"/>
  <c r="D170" i="1"/>
  <c r="F170" i="1" s="1"/>
  <c r="B194" i="1"/>
  <c r="C170" i="1"/>
  <c r="C211" i="1"/>
  <c r="D211" i="1" s="1"/>
  <c r="F211" i="1" s="1"/>
  <c r="B235" i="1"/>
  <c r="B173" i="1"/>
  <c r="C149" i="1"/>
  <c r="D149" i="1" s="1"/>
  <c r="F149" i="1" s="1"/>
  <c r="C161" i="1"/>
  <c r="D161" i="1" s="1"/>
  <c r="F161" i="1" s="1"/>
  <c r="B185" i="1"/>
  <c r="D193" i="1"/>
  <c r="F193" i="1" s="1"/>
  <c r="B217" i="1"/>
  <c r="C193" i="1"/>
  <c r="B191" i="1"/>
  <c r="C167" i="1"/>
  <c r="D167" i="1" s="1"/>
  <c r="F167" i="1" s="1"/>
  <c r="C206" i="1"/>
  <c r="D206" i="1" s="1"/>
  <c r="F206" i="1" s="1"/>
  <c r="B230" i="1"/>
  <c r="C156" i="1"/>
  <c r="D156" i="1" s="1"/>
  <c r="F156" i="1" s="1"/>
  <c r="B180" i="1"/>
  <c r="C165" i="1"/>
  <c r="D165" i="1" s="1"/>
  <c r="F165" i="1" s="1"/>
  <c r="B189" i="1"/>
  <c r="B179" i="1"/>
  <c r="C155" i="1"/>
  <c r="D155" i="1" s="1"/>
  <c r="F155" i="1" s="1"/>
  <c r="B186" i="1"/>
  <c r="D162" i="1"/>
  <c r="F162" i="1" s="1"/>
  <c r="C162" i="1"/>
  <c r="C152" i="1"/>
  <c r="D152" i="1" s="1"/>
  <c r="F152" i="1" s="1"/>
  <c r="B176" i="1"/>
  <c r="D154" i="1"/>
  <c r="F154" i="1" s="1"/>
  <c r="C154" i="1"/>
  <c r="B178" i="1"/>
  <c r="C166" i="1"/>
  <c r="D166" i="1" s="1"/>
  <c r="F166" i="1" s="1"/>
  <c r="B190" i="1"/>
  <c r="B181" i="1"/>
  <c r="C157" i="1"/>
  <c r="D157" i="1" s="1"/>
  <c r="F157" i="1" s="1"/>
  <c r="C153" i="1"/>
  <c r="D153" i="1" s="1"/>
  <c r="F153" i="1" s="1"/>
  <c r="B177" i="1"/>
  <c r="D175" i="1"/>
  <c r="F175" i="1" s="1"/>
  <c r="B199" i="1"/>
  <c r="C175" i="1"/>
  <c r="B219" i="1"/>
  <c r="C195" i="1"/>
  <c r="D195" i="1"/>
  <c r="F195" i="1" s="1"/>
  <c r="B207" i="1"/>
  <c r="C183" i="1"/>
  <c r="D183" i="1" s="1"/>
  <c r="F183" i="1" s="1"/>
  <c r="B835" i="1"/>
  <c r="C811" i="1"/>
  <c r="D811" i="1" s="1"/>
  <c r="F811" i="1" s="1"/>
  <c r="B829" i="1"/>
  <c r="C805" i="1"/>
  <c r="D805" i="1" s="1"/>
  <c r="F805" i="1" s="1"/>
  <c r="B832" i="1"/>
  <c r="C808" i="1"/>
  <c r="D808" i="1" s="1"/>
  <c r="F808" i="1" s="1"/>
  <c r="B831" i="1"/>
  <c r="C807" i="1"/>
  <c r="D807" i="1" s="1"/>
  <c r="F807" i="1" s="1"/>
  <c r="B851" i="1"/>
  <c r="C827" i="1"/>
  <c r="D827" i="1" s="1"/>
  <c r="F827" i="1" s="1"/>
  <c r="B841" i="1"/>
  <c r="C817" i="1"/>
  <c r="D817" i="1" s="1"/>
  <c r="F817" i="1" s="1"/>
  <c r="B825" i="1"/>
  <c r="C801" i="1"/>
  <c r="D801" i="1" s="1"/>
  <c r="F801" i="1" s="1"/>
  <c r="B828" i="1"/>
  <c r="C804" i="1"/>
  <c r="D804" i="1" s="1"/>
  <c r="F804" i="1" s="1"/>
  <c r="B834" i="1"/>
  <c r="C810" i="1"/>
  <c r="D810" i="1" s="1"/>
  <c r="F810" i="1" s="1"/>
  <c r="B836" i="1"/>
  <c r="C812" i="1"/>
  <c r="D812" i="1" s="1"/>
  <c r="F812" i="1" s="1"/>
  <c r="B837" i="1"/>
  <c r="C813" i="1"/>
  <c r="D813" i="1" s="1"/>
  <c r="F813" i="1" s="1"/>
  <c r="B838" i="1"/>
  <c r="C814" i="1"/>
  <c r="D814" i="1" s="1"/>
  <c r="F814" i="1" s="1"/>
  <c r="B839" i="1"/>
  <c r="C815" i="1"/>
  <c r="D815" i="1" s="1"/>
  <c r="F815" i="1" s="1"/>
  <c r="B830" i="1"/>
  <c r="C806" i="1"/>
  <c r="D806" i="1" s="1"/>
  <c r="F806" i="1" s="1"/>
  <c r="B840" i="1"/>
  <c r="C816" i="1"/>
  <c r="D816" i="1" s="1"/>
  <c r="F816" i="1" s="1"/>
  <c r="B833" i="1"/>
  <c r="C809" i="1"/>
  <c r="D809" i="1" s="1"/>
  <c r="F809" i="1" s="1"/>
  <c r="B818" i="1"/>
  <c r="C794" i="1"/>
  <c r="D794" i="1" s="1"/>
  <c r="F794" i="1" s="1"/>
  <c r="B846" i="1"/>
  <c r="C822" i="1"/>
  <c r="D822" i="1" s="1"/>
  <c r="F822" i="1" s="1"/>
  <c r="B821" i="1"/>
  <c r="C797" i="1"/>
  <c r="D797" i="1" s="1"/>
  <c r="F797" i="1" s="1"/>
  <c r="B823" i="1"/>
  <c r="C799" i="1"/>
  <c r="D799" i="1" s="1"/>
  <c r="F799" i="1" s="1"/>
  <c r="B843" i="1"/>
  <c r="C819" i="1"/>
  <c r="D819" i="1" s="1"/>
  <c r="F819" i="1" s="1"/>
  <c r="B824" i="1"/>
  <c r="C800" i="1"/>
  <c r="D800" i="1" s="1"/>
  <c r="F800" i="1" s="1"/>
  <c r="B826" i="1"/>
  <c r="C802" i="1"/>
  <c r="D802" i="1" s="1"/>
  <c r="F802" i="1" s="1"/>
  <c r="B820" i="1"/>
  <c r="C796" i="1"/>
  <c r="D796" i="1" s="1"/>
  <c r="F796" i="1" s="1"/>
  <c r="B201" i="1" l="1"/>
  <c r="C177" i="1"/>
  <c r="D177" i="1" s="1"/>
  <c r="F177" i="1" s="1"/>
  <c r="D176" i="1"/>
  <c r="F176" i="1" s="1"/>
  <c r="C176" i="1"/>
  <c r="B200" i="1"/>
  <c r="B204" i="1"/>
  <c r="C180" i="1"/>
  <c r="D180" i="1" s="1"/>
  <c r="F180" i="1" s="1"/>
  <c r="C185" i="1"/>
  <c r="D185" i="1" s="1"/>
  <c r="F185" i="1" s="1"/>
  <c r="B209" i="1"/>
  <c r="C172" i="1"/>
  <c r="D172" i="1" s="1"/>
  <c r="F172" i="1" s="1"/>
  <c r="B196" i="1"/>
  <c r="D230" i="1"/>
  <c r="F230" i="1" s="1"/>
  <c r="C230" i="1"/>
  <c r="B254" i="1"/>
  <c r="C181" i="1"/>
  <c r="D181" i="1" s="1"/>
  <c r="F181" i="1" s="1"/>
  <c r="B205" i="1"/>
  <c r="B231" i="1"/>
  <c r="C207" i="1"/>
  <c r="D207" i="1"/>
  <c r="F207" i="1" s="1"/>
  <c r="C186" i="1"/>
  <c r="D186" i="1" s="1"/>
  <c r="F186" i="1" s="1"/>
  <c r="B210" i="1"/>
  <c r="D190" i="1"/>
  <c r="F190" i="1" s="1"/>
  <c r="B214" i="1"/>
  <c r="C190" i="1"/>
  <c r="B203" i="1"/>
  <c r="C179" i="1"/>
  <c r="D179" i="1"/>
  <c r="F179" i="1" s="1"/>
  <c r="B243" i="1"/>
  <c r="C219" i="1"/>
  <c r="D219" i="1"/>
  <c r="F219" i="1" s="1"/>
  <c r="C191" i="1"/>
  <c r="D191" i="1" s="1"/>
  <c r="F191" i="1" s="1"/>
  <c r="B215" i="1"/>
  <c r="C212" i="1"/>
  <c r="D212" i="1" s="1"/>
  <c r="F212" i="1" s="1"/>
  <c r="B236" i="1"/>
  <c r="C192" i="1"/>
  <c r="D192" i="1"/>
  <c r="F192" i="1" s="1"/>
  <c r="B216" i="1"/>
  <c r="C235" i="1"/>
  <c r="D235" i="1" s="1"/>
  <c r="F235" i="1" s="1"/>
  <c r="B259" i="1"/>
  <c r="C198" i="1"/>
  <c r="B222" i="1"/>
  <c r="D198" i="1"/>
  <c r="F198" i="1" s="1"/>
  <c r="D208" i="1"/>
  <c r="F208" i="1" s="1"/>
  <c r="B232" i="1"/>
  <c r="C208" i="1"/>
  <c r="C173" i="1"/>
  <c r="D173" i="1" s="1"/>
  <c r="F173" i="1" s="1"/>
  <c r="B197" i="1"/>
  <c r="C178" i="1"/>
  <c r="D178" i="1"/>
  <c r="F178" i="1" s="1"/>
  <c r="B202" i="1"/>
  <c r="B223" i="1"/>
  <c r="C199" i="1"/>
  <c r="D199" i="1"/>
  <c r="F199" i="1" s="1"/>
  <c r="C189" i="1"/>
  <c r="D189" i="1" s="1"/>
  <c r="F189" i="1" s="1"/>
  <c r="B213" i="1"/>
  <c r="C217" i="1"/>
  <c r="D217" i="1" s="1"/>
  <c r="F217" i="1" s="1"/>
  <c r="B241" i="1"/>
  <c r="C194" i="1"/>
  <c r="D194" i="1" s="1"/>
  <c r="F194" i="1" s="1"/>
  <c r="B218" i="1"/>
  <c r="B844" i="1"/>
  <c r="C820" i="1"/>
  <c r="D820" i="1" s="1"/>
  <c r="F820" i="1" s="1"/>
  <c r="B870" i="1"/>
  <c r="C846" i="1"/>
  <c r="D846" i="1" s="1"/>
  <c r="F846" i="1" s="1"/>
  <c r="B862" i="1"/>
  <c r="C838" i="1"/>
  <c r="D838" i="1" s="1"/>
  <c r="F838" i="1" s="1"/>
  <c r="B865" i="1"/>
  <c r="C841" i="1"/>
  <c r="D841" i="1" s="1"/>
  <c r="F841" i="1" s="1"/>
  <c r="B875" i="1"/>
  <c r="C851" i="1"/>
  <c r="D851" i="1" s="1"/>
  <c r="F851" i="1" s="1"/>
  <c r="B861" i="1"/>
  <c r="C837" i="1"/>
  <c r="D837" i="1" s="1"/>
  <c r="F837" i="1" s="1"/>
  <c r="B848" i="1"/>
  <c r="C824" i="1"/>
  <c r="D824" i="1" s="1"/>
  <c r="F824" i="1" s="1"/>
  <c r="B855" i="1"/>
  <c r="C831" i="1"/>
  <c r="D831" i="1" s="1"/>
  <c r="F831" i="1" s="1"/>
  <c r="B857" i="1"/>
  <c r="C833" i="1"/>
  <c r="D833" i="1" s="1"/>
  <c r="F833" i="1" s="1"/>
  <c r="B867" i="1"/>
  <c r="C843" i="1"/>
  <c r="D843" i="1" s="1"/>
  <c r="F843" i="1" s="1"/>
  <c r="B856" i="1"/>
  <c r="C832" i="1"/>
  <c r="D832" i="1" s="1"/>
  <c r="F832" i="1" s="1"/>
  <c r="B842" i="1"/>
  <c r="C818" i="1"/>
  <c r="D818" i="1" s="1"/>
  <c r="F818" i="1" s="1"/>
  <c r="B853" i="1"/>
  <c r="C829" i="1"/>
  <c r="D829" i="1" s="1"/>
  <c r="F829" i="1" s="1"/>
  <c r="B860" i="1"/>
  <c r="C836" i="1"/>
  <c r="D836" i="1" s="1"/>
  <c r="F836" i="1" s="1"/>
  <c r="B850" i="1"/>
  <c r="C826" i="1"/>
  <c r="D826" i="1" s="1"/>
  <c r="F826" i="1" s="1"/>
  <c r="B864" i="1"/>
  <c r="C840" i="1"/>
  <c r="D840" i="1" s="1"/>
  <c r="F840" i="1" s="1"/>
  <c r="B858" i="1"/>
  <c r="C834" i="1"/>
  <c r="D834" i="1" s="1"/>
  <c r="F834" i="1" s="1"/>
  <c r="B847" i="1"/>
  <c r="C823" i="1"/>
  <c r="D823" i="1" s="1"/>
  <c r="F823" i="1" s="1"/>
  <c r="B854" i="1"/>
  <c r="C830" i="1"/>
  <c r="D830" i="1" s="1"/>
  <c r="F830" i="1" s="1"/>
  <c r="B852" i="1"/>
  <c r="C828" i="1"/>
  <c r="D828" i="1" s="1"/>
  <c r="F828" i="1" s="1"/>
  <c r="B845" i="1"/>
  <c r="C821" i="1"/>
  <c r="D821" i="1" s="1"/>
  <c r="F821" i="1" s="1"/>
  <c r="B863" i="1"/>
  <c r="C839" i="1"/>
  <c r="D839" i="1" s="1"/>
  <c r="F839" i="1" s="1"/>
  <c r="B849" i="1"/>
  <c r="C825" i="1"/>
  <c r="D825" i="1" s="1"/>
  <c r="F825" i="1" s="1"/>
  <c r="B859" i="1"/>
  <c r="C835" i="1"/>
  <c r="D835" i="1" s="1"/>
  <c r="F835" i="1" s="1"/>
  <c r="C218" i="1" l="1"/>
  <c r="D218" i="1" s="1"/>
  <c r="F218" i="1" s="1"/>
  <c r="B242" i="1"/>
  <c r="D202" i="1"/>
  <c r="F202" i="1" s="1"/>
  <c r="C202" i="1"/>
  <c r="B226" i="1"/>
  <c r="C259" i="1"/>
  <c r="D259" i="1" s="1"/>
  <c r="F259" i="1" s="1"/>
  <c r="B283" i="1"/>
  <c r="C209" i="1"/>
  <c r="D209" i="1" s="1"/>
  <c r="F209" i="1" s="1"/>
  <c r="B233" i="1"/>
  <c r="B267" i="1"/>
  <c r="C243" i="1"/>
  <c r="D243" i="1"/>
  <c r="F243" i="1" s="1"/>
  <c r="B255" i="1"/>
  <c r="C231" i="1"/>
  <c r="D231" i="1" s="1"/>
  <c r="F231" i="1" s="1"/>
  <c r="C204" i="1"/>
  <c r="D204" i="1"/>
  <c r="F204" i="1" s="1"/>
  <c r="B228" i="1"/>
  <c r="C203" i="1"/>
  <c r="D203" i="1"/>
  <c r="F203" i="1" s="1"/>
  <c r="B227" i="1"/>
  <c r="C254" i="1"/>
  <c r="D254" i="1" s="1"/>
  <c r="F254" i="1" s="1"/>
  <c r="B278" i="1"/>
  <c r="D200" i="1"/>
  <c r="F200" i="1" s="1"/>
  <c r="B224" i="1"/>
  <c r="C200" i="1"/>
  <c r="C241" i="1"/>
  <c r="D241" i="1" s="1"/>
  <c r="F241" i="1" s="1"/>
  <c r="B265" i="1"/>
  <c r="C197" i="1"/>
  <c r="D197" i="1" s="1"/>
  <c r="F197" i="1" s="1"/>
  <c r="B221" i="1"/>
  <c r="C216" i="1"/>
  <c r="D216" i="1" s="1"/>
  <c r="F216" i="1" s="1"/>
  <c r="B240" i="1"/>
  <c r="C205" i="1"/>
  <c r="D205" i="1" s="1"/>
  <c r="F205" i="1" s="1"/>
  <c r="B229" i="1"/>
  <c r="C213" i="1"/>
  <c r="D213" i="1" s="1"/>
  <c r="F213" i="1" s="1"/>
  <c r="B237" i="1"/>
  <c r="C232" i="1"/>
  <c r="D232" i="1" s="1"/>
  <c r="F232" i="1" s="1"/>
  <c r="B256" i="1"/>
  <c r="B260" i="1"/>
  <c r="C236" i="1"/>
  <c r="D236" i="1" s="1"/>
  <c r="F236" i="1" s="1"/>
  <c r="B238" i="1"/>
  <c r="D214" i="1"/>
  <c r="F214" i="1" s="1"/>
  <c r="C214" i="1"/>
  <c r="B239" i="1"/>
  <c r="C215" i="1"/>
  <c r="D215" i="1" s="1"/>
  <c r="F215" i="1" s="1"/>
  <c r="C210" i="1"/>
  <c r="D210" i="1" s="1"/>
  <c r="F210" i="1" s="1"/>
  <c r="B234" i="1"/>
  <c r="C196" i="1"/>
  <c r="D196" i="1" s="1"/>
  <c r="F196" i="1" s="1"/>
  <c r="B220" i="1"/>
  <c r="D222" i="1"/>
  <c r="F222" i="1" s="1"/>
  <c r="C222" i="1"/>
  <c r="B246" i="1"/>
  <c r="B225" i="1"/>
  <c r="C201" i="1"/>
  <c r="D201" i="1" s="1"/>
  <c r="F201" i="1" s="1"/>
  <c r="C223" i="1"/>
  <c r="D223" i="1" s="1"/>
  <c r="F223" i="1" s="1"/>
  <c r="B247" i="1"/>
  <c r="B871" i="1"/>
  <c r="C847" i="1"/>
  <c r="D847" i="1" s="1"/>
  <c r="F847" i="1" s="1"/>
  <c r="B866" i="1"/>
  <c r="C842" i="1"/>
  <c r="D842" i="1" s="1"/>
  <c r="F842" i="1" s="1"/>
  <c r="B885" i="1"/>
  <c r="C861" i="1"/>
  <c r="D861" i="1" s="1"/>
  <c r="F861" i="1" s="1"/>
  <c r="B873" i="1"/>
  <c r="C849" i="1"/>
  <c r="D849" i="1" s="1"/>
  <c r="F849" i="1" s="1"/>
  <c r="B899" i="1"/>
  <c r="C875" i="1"/>
  <c r="D875" i="1" s="1"/>
  <c r="F875" i="1" s="1"/>
  <c r="B882" i="1"/>
  <c r="C858" i="1"/>
  <c r="D858" i="1" s="1"/>
  <c r="F858" i="1" s="1"/>
  <c r="B889" i="1"/>
  <c r="C865" i="1"/>
  <c r="D865" i="1" s="1"/>
  <c r="F865" i="1" s="1"/>
  <c r="B869" i="1"/>
  <c r="C845" i="1"/>
  <c r="D845" i="1" s="1"/>
  <c r="F845" i="1" s="1"/>
  <c r="B883" i="1"/>
  <c r="C859" i="1"/>
  <c r="D859" i="1" s="1"/>
  <c r="F859" i="1" s="1"/>
  <c r="B888" i="1"/>
  <c r="C864" i="1"/>
  <c r="D864" i="1" s="1"/>
  <c r="F864" i="1" s="1"/>
  <c r="B881" i="1"/>
  <c r="C857" i="1"/>
  <c r="D857" i="1" s="1"/>
  <c r="F857" i="1" s="1"/>
  <c r="B880" i="1"/>
  <c r="C856" i="1"/>
  <c r="D856" i="1" s="1"/>
  <c r="F856" i="1" s="1"/>
  <c r="B891" i="1"/>
  <c r="C867" i="1"/>
  <c r="D867" i="1" s="1"/>
  <c r="F867" i="1" s="1"/>
  <c r="B874" i="1"/>
  <c r="C850" i="1"/>
  <c r="D850" i="1" s="1"/>
  <c r="F850" i="1" s="1"/>
  <c r="B887" i="1"/>
  <c r="C863" i="1"/>
  <c r="D863" i="1" s="1"/>
  <c r="F863" i="1" s="1"/>
  <c r="B886" i="1"/>
  <c r="C862" i="1"/>
  <c r="D862" i="1" s="1"/>
  <c r="F862" i="1" s="1"/>
  <c r="B876" i="1"/>
  <c r="C852" i="1"/>
  <c r="D852" i="1" s="1"/>
  <c r="F852" i="1" s="1"/>
  <c r="B884" i="1"/>
  <c r="C860" i="1"/>
  <c r="D860" i="1" s="1"/>
  <c r="F860" i="1" s="1"/>
  <c r="B879" i="1"/>
  <c r="C855" i="1"/>
  <c r="D855" i="1" s="1"/>
  <c r="F855" i="1" s="1"/>
  <c r="B894" i="1"/>
  <c r="C870" i="1"/>
  <c r="D870" i="1" s="1"/>
  <c r="F870" i="1" s="1"/>
  <c r="B878" i="1"/>
  <c r="C854" i="1"/>
  <c r="D854" i="1" s="1"/>
  <c r="F854" i="1" s="1"/>
  <c r="B877" i="1"/>
  <c r="C853" i="1"/>
  <c r="D853" i="1" s="1"/>
  <c r="F853" i="1" s="1"/>
  <c r="B872" i="1"/>
  <c r="C848" i="1"/>
  <c r="D848" i="1" s="1"/>
  <c r="F848" i="1" s="1"/>
  <c r="B868" i="1"/>
  <c r="C844" i="1"/>
  <c r="D844" i="1" s="1"/>
  <c r="F844" i="1" s="1"/>
  <c r="B258" i="1" l="1"/>
  <c r="C234" i="1"/>
  <c r="D234" i="1" s="1"/>
  <c r="F234" i="1" s="1"/>
  <c r="D256" i="1"/>
  <c r="F256" i="1" s="1"/>
  <c r="B280" i="1"/>
  <c r="C256" i="1"/>
  <c r="B245" i="1"/>
  <c r="C221" i="1"/>
  <c r="D221" i="1" s="1"/>
  <c r="F221" i="1" s="1"/>
  <c r="B251" i="1"/>
  <c r="C227" i="1"/>
  <c r="D227" i="1" s="1"/>
  <c r="F227" i="1" s="1"/>
  <c r="C233" i="1"/>
  <c r="D233" i="1" s="1"/>
  <c r="F233" i="1" s="1"/>
  <c r="B257" i="1"/>
  <c r="D237" i="1"/>
  <c r="F237" i="1" s="1"/>
  <c r="B261" i="1"/>
  <c r="C237" i="1"/>
  <c r="C265" i="1"/>
  <c r="D265" i="1" s="1"/>
  <c r="F265" i="1" s="1"/>
  <c r="B289" i="1"/>
  <c r="C228" i="1"/>
  <c r="B252" i="1"/>
  <c r="D228" i="1"/>
  <c r="F228" i="1" s="1"/>
  <c r="C283" i="1"/>
  <c r="D283" i="1"/>
  <c r="F283" i="1" s="1"/>
  <c r="B307" i="1"/>
  <c r="D239" i="1"/>
  <c r="F239" i="1" s="1"/>
  <c r="C239" i="1"/>
  <c r="B263" i="1"/>
  <c r="B249" i="1"/>
  <c r="C225" i="1"/>
  <c r="D225" i="1" s="1"/>
  <c r="F225" i="1" s="1"/>
  <c r="C246" i="1"/>
  <c r="D246" i="1"/>
  <c r="F246" i="1" s="1"/>
  <c r="B270" i="1"/>
  <c r="B253" i="1"/>
  <c r="C229" i="1"/>
  <c r="D229" i="1"/>
  <c r="F229" i="1" s="1"/>
  <c r="D226" i="1"/>
  <c r="F226" i="1" s="1"/>
  <c r="C226" i="1"/>
  <c r="B250" i="1"/>
  <c r="C247" i="1"/>
  <c r="D247" i="1" s="1"/>
  <c r="F247" i="1" s="1"/>
  <c r="B271" i="1"/>
  <c r="C224" i="1"/>
  <c r="D224" i="1"/>
  <c r="F224" i="1" s="1"/>
  <c r="B248" i="1"/>
  <c r="C242" i="1"/>
  <c r="D242" i="1" s="1"/>
  <c r="F242" i="1" s="1"/>
  <c r="B266" i="1"/>
  <c r="C238" i="1"/>
  <c r="D238" i="1" s="1"/>
  <c r="F238" i="1" s="1"/>
  <c r="B262" i="1"/>
  <c r="B279" i="1"/>
  <c r="C255" i="1"/>
  <c r="D255" i="1"/>
  <c r="F255" i="1" s="1"/>
  <c r="C220" i="1"/>
  <c r="D220" i="1" s="1"/>
  <c r="F220" i="1" s="1"/>
  <c r="B244" i="1"/>
  <c r="C240" i="1"/>
  <c r="B264" i="1"/>
  <c r="D240" i="1"/>
  <c r="F240" i="1" s="1"/>
  <c r="D278" i="1"/>
  <c r="F278" i="1" s="1"/>
  <c r="B302" i="1"/>
  <c r="C278" i="1"/>
  <c r="C260" i="1"/>
  <c r="D260" i="1" s="1"/>
  <c r="F260" i="1" s="1"/>
  <c r="B284" i="1"/>
  <c r="B291" i="1"/>
  <c r="C267" i="1"/>
  <c r="D267" i="1"/>
  <c r="F267" i="1" s="1"/>
  <c r="B906" i="1"/>
  <c r="C882" i="1"/>
  <c r="D882" i="1" s="1"/>
  <c r="F882" i="1" s="1"/>
  <c r="B923" i="1"/>
  <c r="C899" i="1"/>
  <c r="D899" i="1" s="1"/>
  <c r="F899" i="1" s="1"/>
  <c r="B892" i="1"/>
  <c r="C868" i="1"/>
  <c r="D868" i="1" s="1"/>
  <c r="F868" i="1" s="1"/>
  <c r="B904" i="1"/>
  <c r="C880" i="1"/>
  <c r="D880" i="1" s="1"/>
  <c r="F880" i="1" s="1"/>
  <c r="B900" i="1"/>
  <c r="C876" i="1"/>
  <c r="D876" i="1" s="1"/>
  <c r="F876" i="1" s="1"/>
  <c r="B897" i="1"/>
  <c r="C873" i="1"/>
  <c r="D873" i="1" s="1"/>
  <c r="F873" i="1" s="1"/>
  <c r="B912" i="1"/>
  <c r="C888" i="1"/>
  <c r="D888" i="1" s="1"/>
  <c r="F888" i="1" s="1"/>
  <c r="B909" i="1"/>
  <c r="C885" i="1"/>
  <c r="D885" i="1" s="1"/>
  <c r="F885" i="1" s="1"/>
  <c r="B908" i="1"/>
  <c r="C884" i="1"/>
  <c r="D884" i="1" s="1"/>
  <c r="F884" i="1" s="1"/>
  <c r="B910" i="1"/>
  <c r="C886" i="1"/>
  <c r="D886" i="1" s="1"/>
  <c r="F886" i="1" s="1"/>
  <c r="B905" i="1"/>
  <c r="C881" i="1"/>
  <c r="D881" i="1" s="1"/>
  <c r="F881" i="1" s="1"/>
  <c r="B902" i="1"/>
  <c r="C878" i="1"/>
  <c r="D878" i="1" s="1"/>
  <c r="F878" i="1" s="1"/>
  <c r="B918" i="1"/>
  <c r="C894" i="1"/>
  <c r="D894" i="1" s="1"/>
  <c r="F894" i="1" s="1"/>
  <c r="B896" i="1"/>
  <c r="C872" i="1"/>
  <c r="D872" i="1" s="1"/>
  <c r="F872" i="1" s="1"/>
  <c r="B901" i="1"/>
  <c r="C877" i="1"/>
  <c r="D877" i="1" s="1"/>
  <c r="F877" i="1" s="1"/>
  <c r="B911" i="1"/>
  <c r="C887" i="1"/>
  <c r="D887" i="1" s="1"/>
  <c r="F887" i="1" s="1"/>
  <c r="B907" i="1"/>
  <c r="C883" i="1"/>
  <c r="D883" i="1" s="1"/>
  <c r="F883" i="1" s="1"/>
  <c r="B898" i="1"/>
  <c r="C874" i="1"/>
  <c r="D874" i="1" s="1"/>
  <c r="F874" i="1" s="1"/>
  <c r="B893" i="1"/>
  <c r="C869" i="1"/>
  <c r="D869" i="1" s="1"/>
  <c r="F869" i="1" s="1"/>
  <c r="B890" i="1"/>
  <c r="C866" i="1"/>
  <c r="D866" i="1" s="1"/>
  <c r="F866" i="1" s="1"/>
  <c r="B903" i="1"/>
  <c r="C879" i="1"/>
  <c r="D879" i="1" s="1"/>
  <c r="F879" i="1" s="1"/>
  <c r="B915" i="1"/>
  <c r="C891" i="1"/>
  <c r="D891" i="1" s="1"/>
  <c r="F891" i="1" s="1"/>
  <c r="B913" i="1"/>
  <c r="C889" i="1"/>
  <c r="D889" i="1" s="1"/>
  <c r="F889" i="1" s="1"/>
  <c r="B895" i="1"/>
  <c r="C871" i="1"/>
  <c r="D871" i="1" s="1"/>
  <c r="F871" i="1" s="1"/>
  <c r="C252" i="1" l="1"/>
  <c r="D252" i="1" s="1"/>
  <c r="F252" i="1" s="1"/>
  <c r="B276" i="1"/>
  <c r="C251" i="1"/>
  <c r="D251" i="1" s="1"/>
  <c r="F251" i="1" s="1"/>
  <c r="B275" i="1"/>
  <c r="B268" i="1"/>
  <c r="C244" i="1"/>
  <c r="D244" i="1" s="1"/>
  <c r="F244" i="1" s="1"/>
  <c r="B308" i="1"/>
  <c r="C284" i="1"/>
  <c r="D284" i="1"/>
  <c r="F284" i="1" s="1"/>
  <c r="C289" i="1"/>
  <c r="D289" i="1" s="1"/>
  <c r="F289" i="1" s="1"/>
  <c r="B313" i="1"/>
  <c r="D249" i="1"/>
  <c r="F249" i="1" s="1"/>
  <c r="C249" i="1"/>
  <c r="B273" i="1"/>
  <c r="C245" i="1"/>
  <c r="D245" i="1"/>
  <c r="F245" i="1" s="1"/>
  <c r="B269" i="1"/>
  <c r="B303" i="1"/>
  <c r="C279" i="1"/>
  <c r="D279" i="1" s="1"/>
  <c r="F279" i="1" s="1"/>
  <c r="C262" i="1"/>
  <c r="D262" i="1" s="1"/>
  <c r="F262" i="1" s="1"/>
  <c r="B286" i="1"/>
  <c r="B274" i="1"/>
  <c r="C250" i="1"/>
  <c r="D250" i="1"/>
  <c r="F250" i="1" s="1"/>
  <c r="C263" i="1"/>
  <c r="D263" i="1"/>
  <c r="F263" i="1" s="1"/>
  <c r="B287" i="1"/>
  <c r="C302" i="1"/>
  <c r="B326" i="1"/>
  <c r="D302" i="1"/>
  <c r="F302" i="1" s="1"/>
  <c r="C261" i="1"/>
  <c r="D261" i="1" s="1"/>
  <c r="F261" i="1" s="1"/>
  <c r="B285" i="1"/>
  <c r="D280" i="1"/>
  <c r="F280" i="1" s="1"/>
  <c r="B304" i="1"/>
  <c r="C280" i="1"/>
  <c r="C248" i="1"/>
  <c r="D248" i="1" s="1"/>
  <c r="F248" i="1" s="1"/>
  <c r="B272" i="1"/>
  <c r="B294" i="1"/>
  <c r="C270" i="1"/>
  <c r="D270" i="1"/>
  <c r="F270" i="1" s="1"/>
  <c r="B315" i="1"/>
  <c r="C291" i="1"/>
  <c r="D291" i="1" s="1"/>
  <c r="F291" i="1" s="1"/>
  <c r="D271" i="1"/>
  <c r="F271" i="1" s="1"/>
  <c r="B295" i="1"/>
  <c r="C271" i="1"/>
  <c r="B290" i="1"/>
  <c r="C266" i="1"/>
  <c r="D266" i="1" s="1"/>
  <c r="F266" i="1" s="1"/>
  <c r="C307" i="1"/>
  <c r="D307" i="1" s="1"/>
  <c r="F307" i="1" s="1"/>
  <c r="B331" i="1"/>
  <c r="B281" i="1"/>
  <c r="C257" i="1"/>
  <c r="D257" i="1"/>
  <c r="F257" i="1" s="1"/>
  <c r="D264" i="1"/>
  <c r="F264" i="1" s="1"/>
  <c r="B288" i="1"/>
  <c r="C264" i="1"/>
  <c r="B282" i="1"/>
  <c r="C258" i="1"/>
  <c r="D258" i="1" s="1"/>
  <c r="F258" i="1" s="1"/>
  <c r="B277" i="1"/>
  <c r="C253" i="1"/>
  <c r="D253" i="1"/>
  <c r="F253" i="1" s="1"/>
  <c r="B919" i="1"/>
  <c r="C895" i="1"/>
  <c r="D895" i="1" s="1"/>
  <c r="F895" i="1" s="1"/>
  <c r="B926" i="1"/>
  <c r="C902" i="1"/>
  <c r="D902" i="1" s="1"/>
  <c r="F902" i="1" s="1"/>
  <c r="B921" i="1"/>
  <c r="C897" i="1"/>
  <c r="D897" i="1" s="1"/>
  <c r="F897" i="1" s="1"/>
  <c r="B929" i="1"/>
  <c r="C905" i="1"/>
  <c r="D905" i="1" s="1"/>
  <c r="F905" i="1" s="1"/>
  <c r="B924" i="1"/>
  <c r="C900" i="1"/>
  <c r="D900" i="1" s="1"/>
  <c r="F900" i="1" s="1"/>
  <c r="B939" i="1"/>
  <c r="C915" i="1"/>
  <c r="D915" i="1" s="1"/>
  <c r="F915" i="1" s="1"/>
  <c r="B928" i="1"/>
  <c r="C904" i="1"/>
  <c r="D904" i="1" s="1"/>
  <c r="F904" i="1" s="1"/>
  <c r="B937" i="1"/>
  <c r="C913" i="1"/>
  <c r="D913" i="1" s="1"/>
  <c r="F913" i="1" s="1"/>
  <c r="B934" i="1"/>
  <c r="C910" i="1"/>
  <c r="D910" i="1" s="1"/>
  <c r="F910" i="1" s="1"/>
  <c r="B932" i="1"/>
  <c r="C908" i="1"/>
  <c r="D908" i="1" s="1"/>
  <c r="F908" i="1" s="1"/>
  <c r="B922" i="1"/>
  <c r="C898" i="1"/>
  <c r="D898" i="1" s="1"/>
  <c r="F898" i="1" s="1"/>
  <c r="B931" i="1"/>
  <c r="C907" i="1"/>
  <c r="D907" i="1" s="1"/>
  <c r="F907" i="1" s="1"/>
  <c r="B916" i="1"/>
  <c r="C892" i="1"/>
  <c r="D892" i="1" s="1"/>
  <c r="F892" i="1" s="1"/>
  <c r="B935" i="1"/>
  <c r="C911" i="1"/>
  <c r="D911" i="1" s="1"/>
  <c r="F911" i="1" s="1"/>
  <c r="B927" i="1"/>
  <c r="C903" i="1"/>
  <c r="D903" i="1" s="1"/>
  <c r="F903" i="1" s="1"/>
  <c r="B925" i="1"/>
  <c r="C901" i="1"/>
  <c r="D901" i="1" s="1"/>
  <c r="F901" i="1" s="1"/>
  <c r="B914" i="1"/>
  <c r="C890" i="1"/>
  <c r="D890" i="1" s="1"/>
  <c r="F890" i="1" s="1"/>
  <c r="B920" i="1"/>
  <c r="C896" i="1"/>
  <c r="D896" i="1" s="1"/>
  <c r="F896" i="1" s="1"/>
  <c r="B933" i="1"/>
  <c r="C909" i="1"/>
  <c r="D909" i="1" s="1"/>
  <c r="F909" i="1" s="1"/>
  <c r="B947" i="1"/>
  <c r="C923" i="1"/>
  <c r="D923" i="1" s="1"/>
  <c r="F923" i="1" s="1"/>
  <c r="B917" i="1"/>
  <c r="C893" i="1"/>
  <c r="D893" i="1" s="1"/>
  <c r="F893" i="1" s="1"/>
  <c r="B942" i="1"/>
  <c r="C918" i="1"/>
  <c r="D918" i="1" s="1"/>
  <c r="F918" i="1" s="1"/>
  <c r="B936" i="1"/>
  <c r="C912" i="1"/>
  <c r="D912" i="1" s="1"/>
  <c r="F912" i="1" s="1"/>
  <c r="B930" i="1"/>
  <c r="C906" i="1"/>
  <c r="D906" i="1" s="1"/>
  <c r="F906" i="1" s="1"/>
  <c r="C326" i="1" l="1"/>
  <c r="D326" i="1"/>
  <c r="F326" i="1" s="1"/>
  <c r="B350" i="1"/>
  <c r="D294" i="1"/>
  <c r="F294" i="1" s="1"/>
  <c r="B318" i="1"/>
  <c r="C294" i="1"/>
  <c r="B332" i="1"/>
  <c r="C308" i="1"/>
  <c r="D308" i="1" s="1"/>
  <c r="F308" i="1" s="1"/>
  <c r="B296" i="1"/>
  <c r="C272" i="1"/>
  <c r="D272" i="1" s="1"/>
  <c r="F272" i="1" s="1"/>
  <c r="C287" i="1"/>
  <c r="D287" i="1" s="1"/>
  <c r="F287" i="1" s="1"/>
  <c r="B311" i="1"/>
  <c r="C269" i="1"/>
  <c r="D269" i="1" s="1"/>
  <c r="F269" i="1" s="1"/>
  <c r="B293" i="1"/>
  <c r="C282" i="1"/>
  <c r="D282" i="1" s="1"/>
  <c r="F282" i="1" s="1"/>
  <c r="B306" i="1"/>
  <c r="C290" i="1"/>
  <c r="B314" i="1"/>
  <c r="D290" i="1"/>
  <c r="F290" i="1" s="1"/>
  <c r="C268" i="1"/>
  <c r="D268" i="1" s="1"/>
  <c r="F268" i="1" s="1"/>
  <c r="B292" i="1"/>
  <c r="C273" i="1"/>
  <c r="D273" i="1" s="1"/>
  <c r="F273" i="1" s="1"/>
  <c r="B297" i="1"/>
  <c r="C331" i="1"/>
  <c r="D331" i="1"/>
  <c r="F331" i="1" s="1"/>
  <c r="B355" i="1"/>
  <c r="C277" i="1"/>
  <c r="D277" i="1" s="1"/>
  <c r="F277" i="1" s="1"/>
  <c r="B301" i="1"/>
  <c r="B327" i="1"/>
  <c r="D303" i="1"/>
  <c r="F303" i="1" s="1"/>
  <c r="C303" i="1"/>
  <c r="D288" i="1"/>
  <c r="F288" i="1" s="1"/>
  <c r="C288" i="1"/>
  <c r="B312" i="1"/>
  <c r="C295" i="1"/>
  <c r="D295" i="1" s="1"/>
  <c r="F295" i="1" s="1"/>
  <c r="B319" i="1"/>
  <c r="C304" i="1"/>
  <c r="D304" i="1"/>
  <c r="F304" i="1" s="1"/>
  <c r="B328" i="1"/>
  <c r="C275" i="1"/>
  <c r="D275" i="1" s="1"/>
  <c r="F275" i="1" s="1"/>
  <c r="B299" i="1"/>
  <c r="D286" i="1"/>
  <c r="F286" i="1" s="1"/>
  <c r="C286" i="1"/>
  <c r="B310" i="1"/>
  <c r="C274" i="1"/>
  <c r="D274" i="1" s="1"/>
  <c r="F274" i="1" s="1"/>
  <c r="B298" i="1"/>
  <c r="C285" i="1"/>
  <c r="D285" i="1" s="1"/>
  <c r="F285" i="1" s="1"/>
  <c r="B309" i="1"/>
  <c r="C313" i="1"/>
  <c r="B337" i="1"/>
  <c r="D313" i="1"/>
  <c r="F313" i="1" s="1"/>
  <c r="D276" i="1"/>
  <c r="F276" i="1" s="1"/>
  <c r="C276" i="1"/>
  <c r="B300" i="1"/>
  <c r="C281" i="1"/>
  <c r="D281" i="1" s="1"/>
  <c r="F281" i="1" s="1"/>
  <c r="B305" i="1"/>
  <c r="B339" i="1"/>
  <c r="C315" i="1"/>
  <c r="D315" i="1" s="1"/>
  <c r="F315" i="1" s="1"/>
  <c r="B944" i="1"/>
  <c r="C920" i="1"/>
  <c r="D920" i="1" s="1"/>
  <c r="F920" i="1" s="1"/>
  <c r="B955" i="1"/>
  <c r="C931" i="1"/>
  <c r="D931" i="1" s="1"/>
  <c r="F931" i="1" s="1"/>
  <c r="B963" i="1"/>
  <c r="C939" i="1"/>
  <c r="D939" i="1" s="1"/>
  <c r="F939" i="1" s="1"/>
  <c r="B960" i="1"/>
  <c r="C936" i="1"/>
  <c r="D936" i="1" s="1"/>
  <c r="F936" i="1" s="1"/>
  <c r="B948" i="1"/>
  <c r="C924" i="1"/>
  <c r="D924" i="1" s="1"/>
  <c r="F924" i="1" s="1"/>
  <c r="B938" i="1"/>
  <c r="C914" i="1"/>
  <c r="D914" i="1" s="1"/>
  <c r="F914" i="1" s="1"/>
  <c r="B956" i="1"/>
  <c r="C932" i="1"/>
  <c r="D932" i="1" s="1"/>
  <c r="F932" i="1" s="1"/>
  <c r="B966" i="1"/>
  <c r="C942" i="1"/>
  <c r="D942" i="1" s="1"/>
  <c r="F942" i="1" s="1"/>
  <c r="B953" i="1"/>
  <c r="C929" i="1"/>
  <c r="D929" i="1" s="1"/>
  <c r="F929" i="1" s="1"/>
  <c r="B951" i="1"/>
  <c r="C927" i="1"/>
  <c r="D927" i="1" s="1"/>
  <c r="F927" i="1" s="1"/>
  <c r="B954" i="1"/>
  <c r="C930" i="1"/>
  <c r="D930" i="1" s="1"/>
  <c r="F930" i="1" s="1"/>
  <c r="B958" i="1"/>
  <c r="C934" i="1"/>
  <c r="D934" i="1" s="1"/>
  <c r="F934" i="1" s="1"/>
  <c r="B946" i="1"/>
  <c r="C922" i="1"/>
  <c r="D922" i="1" s="1"/>
  <c r="F922" i="1" s="1"/>
  <c r="B941" i="1"/>
  <c r="C917" i="1"/>
  <c r="D917" i="1" s="1"/>
  <c r="F917" i="1" s="1"/>
  <c r="B949" i="1"/>
  <c r="C925" i="1"/>
  <c r="D925" i="1" s="1"/>
  <c r="F925" i="1" s="1"/>
  <c r="B945" i="1"/>
  <c r="C921" i="1"/>
  <c r="D921" i="1" s="1"/>
  <c r="F921" i="1" s="1"/>
  <c r="B971" i="1"/>
  <c r="C947" i="1"/>
  <c r="D947" i="1" s="1"/>
  <c r="F947" i="1" s="1"/>
  <c r="B959" i="1"/>
  <c r="C935" i="1"/>
  <c r="D935" i="1" s="1"/>
  <c r="F935" i="1" s="1"/>
  <c r="B961" i="1"/>
  <c r="C937" i="1"/>
  <c r="D937" i="1" s="1"/>
  <c r="F937" i="1" s="1"/>
  <c r="B950" i="1"/>
  <c r="C926" i="1"/>
  <c r="D926" i="1" s="1"/>
  <c r="F926" i="1" s="1"/>
  <c r="B957" i="1"/>
  <c r="C933" i="1"/>
  <c r="D933" i="1" s="1"/>
  <c r="F933" i="1" s="1"/>
  <c r="B940" i="1"/>
  <c r="C916" i="1"/>
  <c r="D916" i="1" s="1"/>
  <c r="F916" i="1" s="1"/>
  <c r="B952" i="1"/>
  <c r="C928" i="1"/>
  <c r="D928" i="1" s="1"/>
  <c r="F928" i="1" s="1"/>
  <c r="B943" i="1"/>
  <c r="C919" i="1"/>
  <c r="D919" i="1" s="1"/>
  <c r="F919" i="1" s="1"/>
  <c r="D328" i="1" l="1"/>
  <c r="F328" i="1" s="1"/>
  <c r="C328" i="1"/>
  <c r="B352" i="1"/>
  <c r="D301" i="1"/>
  <c r="F301" i="1" s="1"/>
  <c r="C301" i="1"/>
  <c r="B325" i="1"/>
  <c r="C314" i="1"/>
  <c r="D314" i="1"/>
  <c r="F314" i="1" s="1"/>
  <c r="B338" i="1"/>
  <c r="C296" i="1"/>
  <c r="D296" i="1" s="1"/>
  <c r="F296" i="1" s="1"/>
  <c r="B320" i="1"/>
  <c r="B363" i="1"/>
  <c r="C339" i="1"/>
  <c r="D339" i="1" s="1"/>
  <c r="F339" i="1" s="1"/>
  <c r="D305" i="1"/>
  <c r="F305" i="1" s="1"/>
  <c r="B329" i="1"/>
  <c r="C305" i="1"/>
  <c r="C298" i="1"/>
  <c r="B322" i="1"/>
  <c r="D298" i="1"/>
  <c r="F298" i="1" s="1"/>
  <c r="B343" i="1"/>
  <c r="C319" i="1"/>
  <c r="D319" i="1"/>
  <c r="F319" i="1" s="1"/>
  <c r="C355" i="1"/>
  <c r="D355" i="1" s="1"/>
  <c r="F355" i="1" s="1"/>
  <c r="B379" i="1"/>
  <c r="B330" i="1"/>
  <c r="C306" i="1"/>
  <c r="D306" i="1"/>
  <c r="F306" i="1" s="1"/>
  <c r="B356" i="1"/>
  <c r="C332" i="1"/>
  <c r="D332" i="1"/>
  <c r="F332" i="1" s="1"/>
  <c r="C300" i="1"/>
  <c r="D300" i="1" s="1"/>
  <c r="F300" i="1" s="1"/>
  <c r="B324" i="1"/>
  <c r="D310" i="1"/>
  <c r="F310" i="1" s="1"/>
  <c r="C310" i="1"/>
  <c r="B334" i="1"/>
  <c r="D312" i="1"/>
  <c r="F312" i="1" s="1"/>
  <c r="B336" i="1"/>
  <c r="C312" i="1"/>
  <c r="C297" i="1"/>
  <c r="D297" i="1"/>
  <c r="F297" i="1" s="1"/>
  <c r="B321" i="1"/>
  <c r="B317" i="1"/>
  <c r="D293" i="1"/>
  <c r="F293" i="1" s="1"/>
  <c r="C293" i="1"/>
  <c r="D309" i="1"/>
  <c r="F309" i="1" s="1"/>
  <c r="C309" i="1"/>
  <c r="B333" i="1"/>
  <c r="C318" i="1"/>
  <c r="D318" i="1" s="1"/>
  <c r="F318" i="1" s="1"/>
  <c r="B342" i="1"/>
  <c r="C299" i="1"/>
  <c r="D299" i="1" s="1"/>
  <c r="F299" i="1" s="1"/>
  <c r="B323" i="1"/>
  <c r="B316" i="1"/>
  <c r="C292" i="1"/>
  <c r="D292" i="1" s="1"/>
  <c r="F292" i="1" s="1"/>
  <c r="D311" i="1"/>
  <c r="F311" i="1" s="1"/>
  <c r="C311" i="1"/>
  <c r="B335" i="1"/>
  <c r="D350" i="1"/>
  <c r="F350" i="1" s="1"/>
  <c r="B374" i="1"/>
  <c r="C350" i="1"/>
  <c r="C337" i="1"/>
  <c r="D337" i="1" s="1"/>
  <c r="F337" i="1" s="1"/>
  <c r="B361" i="1"/>
  <c r="B351" i="1"/>
  <c r="C327" i="1"/>
  <c r="D327" i="1" s="1"/>
  <c r="F327" i="1" s="1"/>
  <c r="B967" i="1"/>
  <c r="C943" i="1"/>
  <c r="D943" i="1" s="1"/>
  <c r="F943" i="1" s="1"/>
  <c r="B962" i="1"/>
  <c r="C938" i="1"/>
  <c r="D938" i="1" s="1"/>
  <c r="F938" i="1" s="1"/>
  <c r="B983" i="1"/>
  <c r="C959" i="1"/>
  <c r="D959" i="1" s="1"/>
  <c r="F959" i="1" s="1"/>
  <c r="B976" i="1"/>
  <c r="C952" i="1"/>
  <c r="D952" i="1" s="1"/>
  <c r="F952" i="1" s="1"/>
  <c r="B972" i="1"/>
  <c r="C948" i="1"/>
  <c r="D948" i="1" s="1"/>
  <c r="F948" i="1" s="1"/>
  <c r="B978" i="1"/>
  <c r="C954" i="1"/>
  <c r="D954" i="1" s="1"/>
  <c r="F954" i="1" s="1"/>
  <c r="B984" i="1"/>
  <c r="C960" i="1"/>
  <c r="D960" i="1" s="1"/>
  <c r="F960" i="1" s="1"/>
  <c r="B995" i="1"/>
  <c r="C971" i="1"/>
  <c r="D971" i="1" s="1"/>
  <c r="F971" i="1" s="1"/>
  <c r="B975" i="1"/>
  <c r="C951" i="1"/>
  <c r="D951" i="1" s="1"/>
  <c r="F951" i="1" s="1"/>
  <c r="B973" i="1"/>
  <c r="C949" i="1"/>
  <c r="D949" i="1" s="1"/>
  <c r="F949" i="1" s="1"/>
  <c r="B977" i="1"/>
  <c r="C953" i="1"/>
  <c r="D953" i="1" s="1"/>
  <c r="F953" i="1" s="1"/>
  <c r="B987" i="1"/>
  <c r="C963" i="1"/>
  <c r="D963" i="1" s="1"/>
  <c r="F963" i="1" s="1"/>
  <c r="B964" i="1"/>
  <c r="C940" i="1"/>
  <c r="D940" i="1" s="1"/>
  <c r="F940" i="1" s="1"/>
  <c r="B974" i="1"/>
  <c r="C950" i="1"/>
  <c r="D950" i="1" s="1"/>
  <c r="F950" i="1" s="1"/>
  <c r="B965" i="1"/>
  <c r="C941" i="1"/>
  <c r="D941" i="1" s="1"/>
  <c r="F941" i="1" s="1"/>
  <c r="B979" i="1"/>
  <c r="C955" i="1"/>
  <c r="D955" i="1" s="1"/>
  <c r="F955" i="1" s="1"/>
  <c r="B982" i="1"/>
  <c r="C958" i="1"/>
  <c r="D958" i="1" s="1"/>
  <c r="F958" i="1" s="1"/>
  <c r="B969" i="1"/>
  <c r="C945" i="1"/>
  <c r="D945" i="1" s="1"/>
  <c r="F945" i="1" s="1"/>
  <c r="B981" i="1"/>
  <c r="C957" i="1"/>
  <c r="D957" i="1" s="1"/>
  <c r="F957" i="1" s="1"/>
  <c r="B990" i="1"/>
  <c r="C966" i="1"/>
  <c r="D966" i="1" s="1"/>
  <c r="F966" i="1" s="1"/>
  <c r="B985" i="1"/>
  <c r="C961" i="1"/>
  <c r="D961" i="1" s="1"/>
  <c r="F961" i="1" s="1"/>
  <c r="B970" i="1"/>
  <c r="C946" i="1"/>
  <c r="D946" i="1" s="1"/>
  <c r="F946" i="1" s="1"/>
  <c r="B980" i="1"/>
  <c r="C956" i="1"/>
  <c r="D956" i="1" s="1"/>
  <c r="F956" i="1" s="1"/>
  <c r="B968" i="1"/>
  <c r="C944" i="1"/>
  <c r="D944" i="1" s="1"/>
  <c r="F944" i="1" s="1"/>
  <c r="C317" i="1" l="1"/>
  <c r="D317" i="1" s="1"/>
  <c r="F317" i="1" s="1"/>
  <c r="B341" i="1"/>
  <c r="D343" i="1"/>
  <c r="F343" i="1" s="1"/>
  <c r="C343" i="1"/>
  <c r="B367" i="1"/>
  <c r="C338" i="1"/>
  <c r="D338" i="1" s="1"/>
  <c r="F338" i="1" s="1"/>
  <c r="B362" i="1"/>
  <c r="C320" i="1"/>
  <c r="D320" i="1" s="1"/>
  <c r="F320" i="1" s="1"/>
  <c r="B344" i="1"/>
  <c r="D316" i="1"/>
  <c r="F316" i="1" s="1"/>
  <c r="C316" i="1"/>
  <c r="B340" i="1"/>
  <c r="B375" i="1"/>
  <c r="C351" i="1"/>
  <c r="D351" i="1" s="1"/>
  <c r="F351" i="1" s="1"/>
  <c r="C361" i="1"/>
  <c r="D361" i="1"/>
  <c r="F361" i="1" s="1"/>
  <c r="B385" i="1"/>
  <c r="C323" i="1"/>
  <c r="D323" i="1" s="1"/>
  <c r="F323" i="1" s="1"/>
  <c r="B347" i="1"/>
  <c r="D321" i="1"/>
  <c r="F321" i="1" s="1"/>
  <c r="C321" i="1"/>
  <c r="B345" i="1"/>
  <c r="D322" i="1"/>
  <c r="F322" i="1" s="1"/>
  <c r="B346" i="1"/>
  <c r="C322" i="1"/>
  <c r="C356" i="1"/>
  <c r="B380" i="1"/>
  <c r="D356" i="1"/>
  <c r="F356" i="1" s="1"/>
  <c r="B366" i="1"/>
  <c r="C342" i="1"/>
  <c r="D342" i="1" s="1"/>
  <c r="F342" i="1" s="1"/>
  <c r="C325" i="1"/>
  <c r="D325" i="1" s="1"/>
  <c r="F325" i="1" s="1"/>
  <c r="B349" i="1"/>
  <c r="D374" i="1"/>
  <c r="F374" i="1" s="1"/>
  <c r="C374" i="1"/>
  <c r="B398" i="1"/>
  <c r="C336" i="1"/>
  <c r="D336" i="1" s="1"/>
  <c r="F336" i="1" s="1"/>
  <c r="B360" i="1"/>
  <c r="B353" i="1"/>
  <c r="C329" i="1"/>
  <c r="D329" i="1" s="1"/>
  <c r="F329" i="1" s="1"/>
  <c r="D333" i="1"/>
  <c r="F333" i="1" s="1"/>
  <c r="B357" i="1"/>
  <c r="C333" i="1"/>
  <c r="C352" i="1"/>
  <c r="D352" i="1" s="1"/>
  <c r="F352" i="1" s="1"/>
  <c r="B376" i="1"/>
  <c r="C324" i="1"/>
  <c r="D324" i="1" s="1"/>
  <c r="F324" i="1" s="1"/>
  <c r="B348" i="1"/>
  <c r="C330" i="1"/>
  <c r="D330" i="1" s="1"/>
  <c r="F330" i="1" s="1"/>
  <c r="B354" i="1"/>
  <c r="D335" i="1"/>
  <c r="F335" i="1" s="1"/>
  <c r="C335" i="1"/>
  <c r="B359" i="1"/>
  <c r="D334" i="1"/>
  <c r="F334" i="1" s="1"/>
  <c r="B358" i="1"/>
  <c r="C334" i="1"/>
  <c r="B403" i="1"/>
  <c r="C379" i="1"/>
  <c r="D379" i="1"/>
  <c r="F379" i="1" s="1"/>
  <c r="B387" i="1"/>
  <c r="C363" i="1"/>
  <c r="D363" i="1" s="1"/>
  <c r="F363" i="1" s="1"/>
  <c r="B992" i="1"/>
  <c r="C968" i="1"/>
  <c r="D968" i="1" s="1"/>
  <c r="F968" i="1" s="1"/>
  <c r="B1011" i="1"/>
  <c r="C987" i="1"/>
  <c r="D987" i="1" s="1"/>
  <c r="F987" i="1" s="1"/>
  <c r="B1002" i="1"/>
  <c r="C978" i="1"/>
  <c r="D978" i="1" s="1"/>
  <c r="F978" i="1" s="1"/>
  <c r="B993" i="1"/>
  <c r="C969" i="1"/>
  <c r="D969" i="1" s="1"/>
  <c r="F969" i="1" s="1"/>
  <c r="B996" i="1"/>
  <c r="C972" i="1"/>
  <c r="D972" i="1" s="1"/>
  <c r="F972" i="1" s="1"/>
  <c r="B1001" i="1"/>
  <c r="C977" i="1"/>
  <c r="D977" i="1" s="1"/>
  <c r="F977" i="1" s="1"/>
  <c r="B997" i="1"/>
  <c r="C973" i="1"/>
  <c r="D973" i="1" s="1"/>
  <c r="F973" i="1" s="1"/>
  <c r="B1004" i="1"/>
  <c r="C980" i="1"/>
  <c r="D980" i="1" s="1"/>
  <c r="F980" i="1" s="1"/>
  <c r="B999" i="1"/>
  <c r="C975" i="1"/>
  <c r="D975" i="1" s="1"/>
  <c r="F975" i="1" s="1"/>
  <c r="B994" i="1"/>
  <c r="C970" i="1"/>
  <c r="D970" i="1" s="1"/>
  <c r="F970" i="1" s="1"/>
  <c r="B1000" i="1"/>
  <c r="C976" i="1"/>
  <c r="D976" i="1" s="1"/>
  <c r="F976" i="1" s="1"/>
  <c r="B998" i="1"/>
  <c r="C974" i="1"/>
  <c r="D974" i="1" s="1"/>
  <c r="F974" i="1" s="1"/>
  <c r="B1007" i="1"/>
  <c r="C983" i="1"/>
  <c r="D983" i="1" s="1"/>
  <c r="F983" i="1" s="1"/>
  <c r="B1006" i="1"/>
  <c r="C982" i="1"/>
  <c r="D982" i="1" s="1"/>
  <c r="F982" i="1" s="1"/>
  <c r="B1003" i="1"/>
  <c r="C979" i="1"/>
  <c r="D979" i="1" s="1"/>
  <c r="F979" i="1" s="1"/>
  <c r="B1009" i="1"/>
  <c r="C985" i="1"/>
  <c r="D985" i="1" s="1"/>
  <c r="F985" i="1" s="1"/>
  <c r="B989" i="1"/>
  <c r="C965" i="1"/>
  <c r="D965" i="1" s="1"/>
  <c r="F965" i="1" s="1"/>
  <c r="B1014" i="1"/>
  <c r="C990" i="1"/>
  <c r="D990" i="1" s="1"/>
  <c r="F990" i="1" s="1"/>
  <c r="B1019" i="1"/>
  <c r="C995" i="1"/>
  <c r="D995" i="1" s="1"/>
  <c r="F995" i="1" s="1"/>
  <c r="B986" i="1"/>
  <c r="C962" i="1"/>
  <c r="D962" i="1" s="1"/>
  <c r="F962" i="1" s="1"/>
  <c r="B1005" i="1"/>
  <c r="C981" i="1"/>
  <c r="D981" i="1" s="1"/>
  <c r="F981" i="1" s="1"/>
  <c r="B988" i="1"/>
  <c r="C964" i="1"/>
  <c r="D964" i="1" s="1"/>
  <c r="F964" i="1" s="1"/>
  <c r="B1008" i="1"/>
  <c r="C984" i="1"/>
  <c r="D984" i="1" s="1"/>
  <c r="F984" i="1" s="1"/>
  <c r="B991" i="1"/>
  <c r="C967" i="1"/>
  <c r="D967" i="1" s="1"/>
  <c r="F967" i="1" s="1"/>
  <c r="B411" i="1" l="1"/>
  <c r="D387" i="1"/>
  <c r="F387" i="1" s="1"/>
  <c r="C387" i="1"/>
  <c r="D348" i="1"/>
  <c r="F348" i="1" s="1"/>
  <c r="C348" i="1"/>
  <c r="B372" i="1"/>
  <c r="B384" i="1"/>
  <c r="C360" i="1"/>
  <c r="D360" i="1" s="1"/>
  <c r="F360" i="1" s="1"/>
  <c r="C385" i="1"/>
  <c r="D385" i="1" s="1"/>
  <c r="F385" i="1" s="1"/>
  <c r="B409" i="1"/>
  <c r="C403" i="1"/>
  <c r="B427" i="1"/>
  <c r="D403" i="1"/>
  <c r="F403" i="1" s="1"/>
  <c r="C376" i="1"/>
  <c r="D376" i="1" s="1"/>
  <c r="F376" i="1" s="1"/>
  <c r="B400" i="1"/>
  <c r="C398" i="1"/>
  <c r="B422" i="1"/>
  <c r="D398" i="1"/>
  <c r="F398" i="1" s="1"/>
  <c r="C367" i="1"/>
  <c r="D367" i="1"/>
  <c r="F367" i="1" s="1"/>
  <c r="B391" i="1"/>
  <c r="B382" i="1"/>
  <c r="C358" i="1"/>
  <c r="D358" i="1" s="1"/>
  <c r="F358" i="1" s="1"/>
  <c r="C346" i="1"/>
  <c r="D346" i="1" s="1"/>
  <c r="F346" i="1" s="1"/>
  <c r="B370" i="1"/>
  <c r="C354" i="1"/>
  <c r="D354" i="1"/>
  <c r="F354" i="1" s="1"/>
  <c r="B378" i="1"/>
  <c r="C344" i="1"/>
  <c r="D344" i="1" s="1"/>
  <c r="F344" i="1" s="1"/>
  <c r="B368" i="1"/>
  <c r="C362" i="1"/>
  <c r="D362" i="1" s="1"/>
  <c r="F362" i="1" s="1"/>
  <c r="B386" i="1"/>
  <c r="B399" i="1"/>
  <c r="C375" i="1"/>
  <c r="D375" i="1" s="1"/>
  <c r="F375" i="1" s="1"/>
  <c r="C359" i="1"/>
  <c r="D359" i="1" s="1"/>
  <c r="F359" i="1" s="1"/>
  <c r="B383" i="1"/>
  <c r="C349" i="1"/>
  <c r="B373" i="1"/>
  <c r="D349" i="1"/>
  <c r="F349" i="1" s="1"/>
  <c r="B369" i="1"/>
  <c r="C345" i="1"/>
  <c r="D345" i="1" s="1"/>
  <c r="F345" i="1" s="1"/>
  <c r="C340" i="1"/>
  <c r="D340" i="1" s="1"/>
  <c r="F340" i="1" s="1"/>
  <c r="B364" i="1"/>
  <c r="C341" i="1"/>
  <c r="B365" i="1"/>
  <c r="D341" i="1"/>
  <c r="F341" i="1" s="1"/>
  <c r="C347" i="1"/>
  <c r="D347" i="1" s="1"/>
  <c r="F347" i="1" s="1"/>
  <c r="B371" i="1"/>
  <c r="C353" i="1"/>
  <c r="D353" i="1" s="1"/>
  <c r="F353" i="1" s="1"/>
  <c r="B377" i="1"/>
  <c r="C380" i="1"/>
  <c r="D380" i="1" s="1"/>
  <c r="F380" i="1" s="1"/>
  <c r="B404" i="1"/>
  <c r="C357" i="1"/>
  <c r="D357" i="1" s="1"/>
  <c r="F357" i="1" s="1"/>
  <c r="B381" i="1"/>
  <c r="B390" i="1"/>
  <c r="C366" i="1"/>
  <c r="D366" i="1" s="1"/>
  <c r="F366" i="1" s="1"/>
  <c r="B1038" i="1"/>
  <c r="C1014" i="1"/>
  <c r="D1014" i="1" s="1"/>
  <c r="F1014" i="1" s="1"/>
  <c r="B1022" i="1"/>
  <c r="C998" i="1"/>
  <c r="D998" i="1" s="1"/>
  <c r="F998" i="1" s="1"/>
  <c r="B1025" i="1"/>
  <c r="C1001" i="1"/>
  <c r="D1001" i="1" s="1"/>
  <c r="F1001" i="1" s="1"/>
  <c r="B1024" i="1"/>
  <c r="C1000" i="1"/>
  <c r="D1000" i="1" s="1"/>
  <c r="F1000" i="1" s="1"/>
  <c r="B1020" i="1"/>
  <c r="C996" i="1"/>
  <c r="D996" i="1" s="1"/>
  <c r="F996" i="1" s="1"/>
  <c r="B1017" i="1"/>
  <c r="C993" i="1"/>
  <c r="D993" i="1" s="1"/>
  <c r="F993" i="1" s="1"/>
  <c r="B1018" i="1"/>
  <c r="C994" i="1"/>
  <c r="D994" i="1" s="1"/>
  <c r="F994" i="1" s="1"/>
  <c r="B1026" i="1"/>
  <c r="C1002" i="1"/>
  <c r="D1002" i="1" s="1"/>
  <c r="F1002" i="1" s="1"/>
  <c r="B1032" i="1"/>
  <c r="C1008" i="1"/>
  <c r="D1008" i="1" s="1"/>
  <c r="F1008" i="1" s="1"/>
  <c r="B1029" i="1"/>
  <c r="C1005" i="1"/>
  <c r="D1005" i="1" s="1"/>
  <c r="F1005" i="1" s="1"/>
  <c r="B1023" i="1"/>
  <c r="C999" i="1"/>
  <c r="D999" i="1" s="1"/>
  <c r="F999" i="1" s="1"/>
  <c r="B1030" i="1"/>
  <c r="C1006" i="1"/>
  <c r="D1006" i="1" s="1"/>
  <c r="F1006" i="1" s="1"/>
  <c r="B1015" i="1"/>
  <c r="C991" i="1"/>
  <c r="D991" i="1" s="1"/>
  <c r="F991" i="1" s="1"/>
  <c r="B1012" i="1"/>
  <c r="C988" i="1"/>
  <c r="D988" i="1" s="1"/>
  <c r="F988" i="1" s="1"/>
  <c r="B1013" i="1"/>
  <c r="C989" i="1"/>
  <c r="D989" i="1" s="1"/>
  <c r="F989" i="1" s="1"/>
  <c r="B1033" i="1"/>
  <c r="C1009" i="1"/>
  <c r="D1009" i="1" s="1"/>
  <c r="F1009" i="1" s="1"/>
  <c r="B1027" i="1"/>
  <c r="C1003" i="1"/>
  <c r="D1003" i="1" s="1"/>
  <c r="F1003" i="1" s="1"/>
  <c r="B1010" i="1"/>
  <c r="C986" i="1"/>
  <c r="D986" i="1" s="1"/>
  <c r="F986" i="1" s="1"/>
  <c r="B1028" i="1"/>
  <c r="C1004" i="1"/>
  <c r="D1004" i="1" s="1"/>
  <c r="F1004" i="1" s="1"/>
  <c r="B1035" i="1"/>
  <c r="C1011" i="1"/>
  <c r="D1011" i="1" s="1"/>
  <c r="F1011" i="1" s="1"/>
  <c r="B1043" i="1"/>
  <c r="C1019" i="1"/>
  <c r="D1019" i="1" s="1"/>
  <c r="F1019" i="1" s="1"/>
  <c r="B1031" i="1"/>
  <c r="C1007" i="1"/>
  <c r="D1007" i="1" s="1"/>
  <c r="F1007" i="1" s="1"/>
  <c r="B1021" i="1"/>
  <c r="C997" i="1"/>
  <c r="D997" i="1" s="1"/>
  <c r="F997" i="1" s="1"/>
  <c r="B1016" i="1"/>
  <c r="C992" i="1"/>
  <c r="D992" i="1" s="1"/>
  <c r="F992" i="1" s="1"/>
  <c r="B395" i="1" l="1"/>
  <c r="C371" i="1"/>
  <c r="D371" i="1" s="1"/>
  <c r="F371" i="1" s="1"/>
  <c r="D368" i="1"/>
  <c r="F368" i="1" s="1"/>
  <c r="B392" i="1"/>
  <c r="C368" i="1"/>
  <c r="B408" i="1"/>
  <c r="C384" i="1"/>
  <c r="D384" i="1" s="1"/>
  <c r="F384" i="1" s="1"/>
  <c r="B428" i="1"/>
  <c r="C404" i="1"/>
  <c r="D404" i="1" s="1"/>
  <c r="F404" i="1" s="1"/>
  <c r="C364" i="1"/>
  <c r="D364" i="1"/>
  <c r="F364" i="1" s="1"/>
  <c r="B388" i="1"/>
  <c r="C400" i="1"/>
  <c r="D400" i="1" s="1"/>
  <c r="F400" i="1" s="1"/>
  <c r="B424" i="1"/>
  <c r="C372" i="1"/>
  <c r="D372" i="1" s="1"/>
  <c r="F372" i="1" s="1"/>
  <c r="B396" i="1"/>
  <c r="C409" i="1"/>
  <c r="D409" i="1" s="1"/>
  <c r="F409" i="1" s="1"/>
  <c r="B433" i="1"/>
  <c r="C390" i="1"/>
  <c r="D390" i="1" s="1"/>
  <c r="F390" i="1" s="1"/>
  <c r="B414" i="1"/>
  <c r="D373" i="1"/>
  <c r="F373" i="1" s="1"/>
  <c r="C373" i="1"/>
  <c r="B397" i="1"/>
  <c r="B389" i="1"/>
  <c r="C365" i="1"/>
  <c r="D365" i="1" s="1"/>
  <c r="F365" i="1" s="1"/>
  <c r="B446" i="1"/>
  <c r="C422" i="1"/>
  <c r="D422" i="1" s="1"/>
  <c r="F422" i="1" s="1"/>
  <c r="D370" i="1"/>
  <c r="F370" i="1" s="1"/>
  <c r="B394" i="1"/>
  <c r="C370" i="1"/>
  <c r="D381" i="1"/>
  <c r="F381" i="1" s="1"/>
  <c r="C381" i="1"/>
  <c r="B405" i="1"/>
  <c r="B423" i="1"/>
  <c r="C399" i="1"/>
  <c r="D399" i="1" s="1"/>
  <c r="F399" i="1" s="1"/>
  <c r="C377" i="1"/>
  <c r="D377" i="1" s="1"/>
  <c r="F377" i="1" s="1"/>
  <c r="B401" i="1"/>
  <c r="D386" i="1"/>
  <c r="F386" i="1" s="1"/>
  <c r="B410" i="1"/>
  <c r="C386" i="1"/>
  <c r="D391" i="1"/>
  <c r="F391" i="1" s="1"/>
  <c r="C391" i="1"/>
  <c r="B415" i="1"/>
  <c r="B407" i="1"/>
  <c r="C383" i="1"/>
  <c r="D383" i="1" s="1"/>
  <c r="F383" i="1" s="1"/>
  <c r="C378" i="1"/>
  <c r="D378" i="1"/>
  <c r="F378" i="1" s="1"/>
  <c r="B402" i="1"/>
  <c r="C382" i="1"/>
  <c r="D382" i="1"/>
  <c r="F382" i="1" s="1"/>
  <c r="B406" i="1"/>
  <c r="C427" i="1"/>
  <c r="D427" i="1" s="1"/>
  <c r="F427" i="1" s="1"/>
  <c r="B451" i="1"/>
  <c r="B393" i="1"/>
  <c r="C369" i="1"/>
  <c r="D369" i="1"/>
  <c r="F369" i="1" s="1"/>
  <c r="B435" i="1"/>
  <c r="C411" i="1"/>
  <c r="D411" i="1" s="1"/>
  <c r="F411" i="1" s="1"/>
  <c r="B1040" i="1"/>
  <c r="C1016" i="1"/>
  <c r="D1016" i="1" s="1"/>
  <c r="F1016" i="1" s="1"/>
  <c r="B1054" i="1"/>
  <c r="C1030" i="1"/>
  <c r="D1030" i="1" s="1"/>
  <c r="F1030" i="1" s="1"/>
  <c r="B1041" i="1"/>
  <c r="C1017" i="1"/>
  <c r="D1017" i="1" s="1"/>
  <c r="F1017" i="1" s="1"/>
  <c r="B1045" i="1"/>
  <c r="C1021" i="1"/>
  <c r="D1021" i="1" s="1"/>
  <c r="F1021" i="1" s="1"/>
  <c r="B1044" i="1"/>
  <c r="C1020" i="1"/>
  <c r="D1020" i="1" s="1"/>
  <c r="F1020" i="1" s="1"/>
  <c r="B1056" i="1"/>
  <c r="C1032" i="1"/>
  <c r="D1032" i="1" s="1"/>
  <c r="F1032" i="1" s="1"/>
  <c r="B1034" i="1"/>
  <c r="C1010" i="1"/>
  <c r="D1010" i="1" s="1"/>
  <c r="F1010" i="1" s="1"/>
  <c r="B1057" i="1"/>
  <c r="C1033" i="1"/>
  <c r="D1033" i="1" s="1"/>
  <c r="F1033" i="1" s="1"/>
  <c r="B1048" i="1"/>
  <c r="C1024" i="1"/>
  <c r="D1024" i="1" s="1"/>
  <c r="F1024" i="1" s="1"/>
  <c r="B1049" i="1"/>
  <c r="C1025" i="1"/>
  <c r="D1025" i="1" s="1"/>
  <c r="F1025" i="1" s="1"/>
  <c r="B1051" i="1"/>
  <c r="C1027" i="1"/>
  <c r="D1027" i="1" s="1"/>
  <c r="F1027" i="1" s="1"/>
  <c r="B1047" i="1"/>
  <c r="C1023" i="1"/>
  <c r="D1023" i="1" s="1"/>
  <c r="F1023" i="1" s="1"/>
  <c r="B1055" i="1"/>
  <c r="C1031" i="1"/>
  <c r="D1031" i="1" s="1"/>
  <c r="F1031" i="1" s="1"/>
  <c r="B1053" i="1"/>
  <c r="C1029" i="1"/>
  <c r="D1029" i="1" s="1"/>
  <c r="F1029" i="1" s="1"/>
  <c r="B1067" i="1"/>
  <c r="C1043" i="1"/>
  <c r="D1043" i="1" s="1"/>
  <c r="F1043" i="1" s="1"/>
  <c r="B1037" i="1"/>
  <c r="C1013" i="1"/>
  <c r="D1013" i="1" s="1"/>
  <c r="F1013" i="1" s="1"/>
  <c r="B1059" i="1"/>
  <c r="C1035" i="1"/>
  <c r="D1035" i="1" s="1"/>
  <c r="F1035" i="1" s="1"/>
  <c r="B1036" i="1"/>
  <c r="C1012" i="1"/>
  <c r="D1012" i="1" s="1"/>
  <c r="F1012" i="1" s="1"/>
  <c r="B1050" i="1"/>
  <c r="C1026" i="1"/>
  <c r="D1026" i="1" s="1"/>
  <c r="F1026" i="1" s="1"/>
  <c r="B1046" i="1"/>
  <c r="C1022" i="1"/>
  <c r="D1022" i="1" s="1"/>
  <c r="F1022" i="1" s="1"/>
  <c r="B1052" i="1"/>
  <c r="C1028" i="1"/>
  <c r="D1028" i="1" s="1"/>
  <c r="F1028" i="1" s="1"/>
  <c r="B1039" i="1"/>
  <c r="C1015" i="1"/>
  <c r="D1015" i="1" s="1"/>
  <c r="F1015" i="1" s="1"/>
  <c r="B1042" i="1"/>
  <c r="C1018" i="1"/>
  <c r="D1018" i="1" s="1"/>
  <c r="F1018" i="1" s="1"/>
  <c r="B1062" i="1"/>
  <c r="C1038" i="1"/>
  <c r="D1038" i="1" s="1"/>
  <c r="F1038" i="1" s="1"/>
  <c r="B426" i="1" l="1"/>
  <c r="C402" i="1"/>
  <c r="D402" i="1"/>
  <c r="F402" i="1" s="1"/>
  <c r="B425" i="1"/>
  <c r="C401" i="1"/>
  <c r="D401" i="1" s="1"/>
  <c r="F401" i="1" s="1"/>
  <c r="C433" i="1"/>
  <c r="D433" i="1" s="1"/>
  <c r="F433" i="1" s="1"/>
  <c r="B457" i="1"/>
  <c r="D446" i="1"/>
  <c r="F446" i="1" s="1"/>
  <c r="C446" i="1"/>
  <c r="B470" i="1"/>
  <c r="B452" i="1"/>
  <c r="C428" i="1"/>
  <c r="D428" i="1" s="1"/>
  <c r="F428" i="1" s="1"/>
  <c r="B459" i="1"/>
  <c r="C435" i="1"/>
  <c r="D435" i="1" s="1"/>
  <c r="F435" i="1" s="1"/>
  <c r="C407" i="1"/>
  <c r="D407" i="1" s="1"/>
  <c r="F407" i="1" s="1"/>
  <c r="B431" i="1"/>
  <c r="D389" i="1"/>
  <c r="F389" i="1" s="1"/>
  <c r="C389" i="1"/>
  <c r="B413" i="1"/>
  <c r="D408" i="1"/>
  <c r="F408" i="1" s="1"/>
  <c r="C408" i="1"/>
  <c r="B432" i="1"/>
  <c r="C393" i="1"/>
  <c r="D393" i="1"/>
  <c r="F393" i="1" s="1"/>
  <c r="B417" i="1"/>
  <c r="B447" i="1"/>
  <c r="C423" i="1"/>
  <c r="D423" i="1" s="1"/>
  <c r="F423" i="1" s="1"/>
  <c r="D415" i="1"/>
  <c r="F415" i="1" s="1"/>
  <c r="C415" i="1"/>
  <c r="B439" i="1"/>
  <c r="D405" i="1"/>
  <c r="F405" i="1" s="1"/>
  <c r="C405" i="1"/>
  <c r="B429" i="1"/>
  <c r="B421" i="1"/>
  <c r="C397" i="1"/>
  <c r="D397" i="1"/>
  <c r="F397" i="1" s="1"/>
  <c r="C396" i="1"/>
  <c r="D396" i="1" s="1"/>
  <c r="F396" i="1" s="1"/>
  <c r="B420" i="1"/>
  <c r="C451" i="1"/>
  <c r="D451" i="1" s="1"/>
  <c r="F451" i="1" s="1"/>
  <c r="B475" i="1"/>
  <c r="C424" i="1"/>
  <c r="D424" i="1" s="1"/>
  <c r="F424" i="1" s="1"/>
  <c r="B448" i="1"/>
  <c r="B416" i="1"/>
  <c r="C392" i="1"/>
  <c r="D392" i="1" s="1"/>
  <c r="F392" i="1" s="1"/>
  <c r="C406" i="1"/>
  <c r="D406" i="1" s="1"/>
  <c r="F406" i="1" s="1"/>
  <c r="B430" i="1"/>
  <c r="D414" i="1"/>
  <c r="F414" i="1" s="1"/>
  <c r="C414" i="1"/>
  <c r="B438" i="1"/>
  <c r="C388" i="1"/>
  <c r="D388" i="1" s="1"/>
  <c r="F388" i="1" s="1"/>
  <c r="B412" i="1"/>
  <c r="C395" i="1"/>
  <c r="D395" i="1" s="1"/>
  <c r="F395" i="1" s="1"/>
  <c r="B419" i="1"/>
  <c r="B434" i="1"/>
  <c r="C410" i="1"/>
  <c r="D410" i="1"/>
  <c r="F410" i="1" s="1"/>
  <c r="D394" i="1"/>
  <c r="F394" i="1" s="1"/>
  <c r="C394" i="1"/>
  <c r="B418" i="1"/>
  <c r="B1086" i="1"/>
  <c r="C1062" i="1"/>
  <c r="D1062" i="1" s="1"/>
  <c r="F1062" i="1" s="1"/>
  <c r="B1071" i="1"/>
  <c r="C1047" i="1"/>
  <c r="D1047" i="1" s="1"/>
  <c r="F1047" i="1" s="1"/>
  <c r="B1080" i="1"/>
  <c r="C1056" i="1"/>
  <c r="D1056" i="1" s="1"/>
  <c r="F1056" i="1" s="1"/>
  <c r="B1083" i="1"/>
  <c r="C1059" i="1"/>
  <c r="D1059" i="1" s="1"/>
  <c r="F1059" i="1" s="1"/>
  <c r="B1068" i="1"/>
  <c r="C1044" i="1"/>
  <c r="D1044" i="1" s="1"/>
  <c r="F1044" i="1" s="1"/>
  <c r="B1069" i="1"/>
  <c r="C1045" i="1"/>
  <c r="D1045" i="1" s="1"/>
  <c r="F1045" i="1" s="1"/>
  <c r="B1091" i="1"/>
  <c r="C1067" i="1"/>
  <c r="D1067" i="1" s="1"/>
  <c r="F1067" i="1" s="1"/>
  <c r="B1061" i="1"/>
  <c r="C1037" i="1"/>
  <c r="D1037" i="1" s="1"/>
  <c r="F1037" i="1" s="1"/>
  <c r="B1075" i="1"/>
  <c r="C1051" i="1"/>
  <c r="D1051" i="1" s="1"/>
  <c r="F1051" i="1" s="1"/>
  <c r="B1063" i="1"/>
  <c r="C1039" i="1"/>
  <c r="D1039" i="1" s="1"/>
  <c r="F1039" i="1" s="1"/>
  <c r="B1066" i="1"/>
  <c r="C1042" i="1"/>
  <c r="D1042" i="1" s="1"/>
  <c r="F1042" i="1" s="1"/>
  <c r="B1065" i="1"/>
  <c r="C1041" i="1"/>
  <c r="D1041" i="1" s="1"/>
  <c r="F1041" i="1" s="1"/>
  <c r="B1060" i="1"/>
  <c r="C1036" i="1"/>
  <c r="D1036" i="1" s="1"/>
  <c r="F1036" i="1" s="1"/>
  <c r="B1073" i="1"/>
  <c r="C1049" i="1"/>
  <c r="D1049" i="1" s="1"/>
  <c r="F1049" i="1" s="1"/>
  <c r="B1076" i="1"/>
  <c r="C1052" i="1"/>
  <c r="D1052" i="1" s="1"/>
  <c r="F1052" i="1" s="1"/>
  <c r="B1072" i="1"/>
  <c r="C1048" i="1"/>
  <c r="D1048" i="1" s="1"/>
  <c r="F1048" i="1" s="1"/>
  <c r="B1070" i="1"/>
  <c r="C1046" i="1"/>
  <c r="D1046" i="1" s="1"/>
  <c r="F1046" i="1" s="1"/>
  <c r="B1077" i="1"/>
  <c r="C1053" i="1"/>
  <c r="D1053" i="1" s="1"/>
  <c r="F1053" i="1" s="1"/>
  <c r="B1081" i="1"/>
  <c r="C1057" i="1"/>
  <c r="D1057" i="1" s="1"/>
  <c r="F1057" i="1" s="1"/>
  <c r="B1078" i="1"/>
  <c r="C1054" i="1"/>
  <c r="D1054" i="1" s="1"/>
  <c r="F1054" i="1" s="1"/>
  <c r="B1074" i="1"/>
  <c r="C1050" i="1"/>
  <c r="D1050" i="1" s="1"/>
  <c r="F1050" i="1" s="1"/>
  <c r="B1079" i="1"/>
  <c r="C1055" i="1"/>
  <c r="D1055" i="1" s="1"/>
  <c r="F1055" i="1" s="1"/>
  <c r="B1058" i="1"/>
  <c r="C1034" i="1"/>
  <c r="D1034" i="1" s="1"/>
  <c r="F1034" i="1" s="1"/>
  <c r="B1064" i="1"/>
  <c r="C1040" i="1"/>
  <c r="D1040" i="1" s="1"/>
  <c r="F1040" i="1" s="1"/>
  <c r="C418" i="1" l="1"/>
  <c r="D418" i="1" s="1"/>
  <c r="F418" i="1" s="1"/>
  <c r="B442" i="1"/>
  <c r="D438" i="1"/>
  <c r="F438" i="1" s="1"/>
  <c r="C438" i="1"/>
  <c r="B462" i="1"/>
  <c r="B463" i="1"/>
  <c r="C439" i="1"/>
  <c r="D439" i="1" s="1"/>
  <c r="F439" i="1" s="1"/>
  <c r="B437" i="1"/>
  <c r="C413" i="1"/>
  <c r="D413" i="1" s="1"/>
  <c r="F413" i="1" s="1"/>
  <c r="D470" i="1"/>
  <c r="F470" i="1" s="1"/>
  <c r="B494" i="1"/>
  <c r="C470" i="1"/>
  <c r="D475" i="1"/>
  <c r="F475" i="1" s="1"/>
  <c r="C475" i="1"/>
  <c r="B499" i="1"/>
  <c r="B471" i="1"/>
  <c r="C447" i="1"/>
  <c r="D447" i="1" s="1"/>
  <c r="F447" i="1" s="1"/>
  <c r="B441" i="1"/>
  <c r="D417" i="1"/>
  <c r="F417" i="1" s="1"/>
  <c r="C417" i="1"/>
  <c r="C416" i="1"/>
  <c r="D416" i="1" s="1"/>
  <c r="F416" i="1" s="1"/>
  <c r="B440" i="1"/>
  <c r="C425" i="1"/>
  <c r="D425" i="1" s="1"/>
  <c r="F425" i="1" s="1"/>
  <c r="B449" i="1"/>
  <c r="C430" i="1"/>
  <c r="D430" i="1"/>
  <c r="F430" i="1" s="1"/>
  <c r="B454" i="1"/>
  <c r="B481" i="1"/>
  <c r="C457" i="1"/>
  <c r="D457" i="1" s="1"/>
  <c r="F457" i="1" s="1"/>
  <c r="D419" i="1"/>
  <c r="F419" i="1" s="1"/>
  <c r="C419" i="1"/>
  <c r="B443" i="1"/>
  <c r="B445" i="1"/>
  <c r="C421" i="1"/>
  <c r="D421" i="1" s="1"/>
  <c r="F421" i="1" s="1"/>
  <c r="B483" i="1"/>
  <c r="C459" i="1"/>
  <c r="D459" i="1" s="1"/>
  <c r="F459" i="1" s="1"/>
  <c r="C434" i="1"/>
  <c r="D434" i="1"/>
  <c r="F434" i="1" s="1"/>
  <c r="B458" i="1"/>
  <c r="C412" i="1"/>
  <c r="D412" i="1"/>
  <c r="F412" i="1" s="1"/>
  <c r="B436" i="1"/>
  <c r="C448" i="1"/>
  <c r="D448" i="1" s="1"/>
  <c r="F448" i="1" s="1"/>
  <c r="B472" i="1"/>
  <c r="B453" i="1"/>
  <c r="C429" i="1"/>
  <c r="D429" i="1" s="1"/>
  <c r="F429" i="1" s="1"/>
  <c r="C432" i="1"/>
  <c r="D432" i="1" s="1"/>
  <c r="F432" i="1" s="1"/>
  <c r="B456" i="1"/>
  <c r="C452" i="1"/>
  <c r="D452" i="1"/>
  <c r="F452" i="1" s="1"/>
  <c r="B476" i="1"/>
  <c r="D420" i="1"/>
  <c r="F420" i="1" s="1"/>
  <c r="B444" i="1"/>
  <c r="C420" i="1"/>
  <c r="C431" i="1"/>
  <c r="D431" i="1" s="1"/>
  <c r="F431" i="1" s="1"/>
  <c r="B455" i="1"/>
  <c r="C426" i="1"/>
  <c r="D426" i="1"/>
  <c r="F426" i="1" s="1"/>
  <c r="B450" i="1"/>
  <c r="B1101" i="1"/>
  <c r="C1077" i="1"/>
  <c r="D1077" i="1" s="1"/>
  <c r="F1077" i="1" s="1"/>
  <c r="B1089" i="1"/>
  <c r="C1065" i="1"/>
  <c r="D1065" i="1" s="1"/>
  <c r="F1065" i="1" s="1"/>
  <c r="B1093" i="1"/>
  <c r="C1069" i="1"/>
  <c r="D1069" i="1" s="1"/>
  <c r="F1069" i="1" s="1"/>
  <c r="B1094" i="1"/>
  <c r="C1070" i="1"/>
  <c r="D1070" i="1" s="1"/>
  <c r="F1070" i="1" s="1"/>
  <c r="B1090" i="1"/>
  <c r="C1066" i="1"/>
  <c r="D1066" i="1" s="1"/>
  <c r="F1066" i="1" s="1"/>
  <c r="B1092" i="1"/>
  <c r="C1068" i="1"/>
  <c r="D1068" i="1" s="1"/>
  <c r="F1068" i="1" s="1"/>
  <c r="B1103" i="1"/>
  <c r="C1079" i="1"/>
  <c r="D1079" i="1" s="1"/>
  <c r="F1079" i="1" s="1"/>
  <c r="B1087" i="1"/>
  <c r="C1063" i="1"/>
  <c r="D1063" i="1" s="1"/>
  <c r="F1063" i="1" s="1"/>
  <c r="B1107" i="1"/>
  <c r="C1083" i="1"/>
  <c r="D1083" i="1" s="1"/>
  <c r="F1083" i="1" s="1"/>
  <c r="B1088" i="1"/>
  <c r="C1064" i="1"/>
  <c r="D1064" i="1" s="1"/>
  <c r="F1064" i="1" s="1"/>
  <c r="B1098" i="1"/>
  <c r="C1074" i="1"/>
  <c r="D1074" i="1" s="1"/>
  <c r="F1074" i="1" s="1"/>
  <c r="B1100" i="1"/>
  <c r="C1076" i="1"/>
  <c r="D1076" i="1" s="1"/>
  <c r="F1076" i="1" s="1"/>
  <c r="B1099" i="1"/>
  <c r="C1075" i="1"/>
  <c r="D1075" i="1" s="1"/>
  <c r="F1075" i="1" s="1"/>
  <c r="B1104" i="1"/>
  <c r="C1080" i="1"/>
  <c r="D1080" i="1" s="1"/>
  <c r="F1080" i="1" s="1"/>
  <c r="B1082" i="1"/>
  <c r="C1058" i="1"/>
  <c r="D1058" i="1" s="1"/>
  <c r="F1058" i="1" s="1"/>
  <c r="B1102" i="1"/>
  <c r="C1078" i="1"/>
  <c r="D1078" i="1" s="1"/>
  <c r="F1078" i="1" s="1"/>
  <c r="B1085" i="1"/>
  <c r="C1061" i="1"/>
  <c r="D1061" i="1" s="1"/>
  <c r="F1061" i="1" s="1"/>
  <c r="B1095" i="1"/>
  <c r="C1071" i="1"/>
  <c r="D1071" i="1" s="1"/>
  <c r="F1071" i="1" s="1"/>
  <c r="B1096" i="1"/>
  <c r="C1072" i="1"/>
  <c r="D1072" i="1" s="1"/>
  <c r="F1072" i="1" s="1"/>
  <c r="B1097" i="1"/>
  <c r="C1073" i="1"/>
  <c r="D1073" i="1" s="1"/>
  <c r="F1073" i="1" s="1"/>
  <c r="B1105" i="1"/>
  <c r="C1081" i="1"/>
  <c r="D1081" i="1" s="1"/>
  <c r="F1081" i="1" s="1"/>
  <c r="B1084" i="1"/>
  <c r="C1060" i="1"/>
  <c r="D1060" i="1" s="1"/>
  <c r="F1060" i="1" s="1"/>
  <c r="B1115" i="1"/>
  <c r="C1091" i="1"/>
  <c r="D1091" i="1" s="1"/>
  <c r="F1091" i="1" s="1"/>
  <c r="B1110" i="1"/>
  <c r="C1086" i="1"/>
  <c r="D1086" i="1" s="1"/>
  <c r="F1086" i="1" s="1"/>
  <c r="D481" i="1" l="1"/>
  <c r="F481" i="1" s="1"/>
  <c r="B505" i="1"/>
  <c r="C481" i="1"/>
  <c r="D454" i="1"/>
  <c r="F454" i="1" s="1"/>
  <c r="C454" i="1"/>
  <c r="B478" i="1"/>
  <c r="B480" i="1"/>
  <c r="C456" i="1"/>
  <c r="D456" i="1" s="1"/>
  <c r="F456" i="1" s="1"/>
  <c r="C458" i="1"/>
  <c r="D458" i="1"/>
  <c r="F458" i="1" s="1"/>
  <c r="B482" i="1"/>
  <c r="D441" i="1"/>
  <c r="F441" i="1" s="1"/>
  <c r="B465" i="1"/>
  <c r="C441" i="1"/>
  <c r="B461" i="1"/>
  <c r="C437" i="1"/>
  <c r="D437" i="1"/>
  <c r="F437" i="1" s="1"/>
  <c r="B479" i="1"/>
  <c r="C455" i="1"/>
  <c r="D455" i="1" s="1"/>
  <c r="F455" i="1" s="1"/>
  <c r="B487" i="1"/>
  <c r="C463" i="1"/>
  <c r="D463" i="1"/>
  <c r="F463" i="1" s="1"/>
  <c r="C453" i="1"/>
  <c r="D453" i="1" s="1"/>
  <c r="F453" i="1" s="1"/>
  <c r="B477" i="1"/>
  <c r="B507" i="1"/>
  <c r="D483" i="1"/>
  <c r="F483" i="1" s="1"/>
  <c r="C483" i="1"/>
  <c r="B495" i="1"/>
  <c r="C471" i="1"/>
  <c r="D471" i="1" s="1"/>
  <c r="F471" i="1" s="1"/>
  <c r="C472" i="1"/>
  <c r="D472" i="1"/>
  <c r="F472" i="1" s="1"/>
  <c r="B496" i="1"/>
  <c r="C449" i="1"/>
  <c r="D449" i="1" s="1"/>
  <c r="F449" i="1" s="1"/>
  <c r="B473" i="1"/>
  <c r="D499" i="1"/>
  <c r="F499" i="1" s="1"/>
  <c r="B523" i="1"/>
  <c r="C499" i="1"/>
  <c r="C462" i="1"/>
  <c r="D462" i="1" s="1"/>
  <c r="F462" i="1" s="1"/>
  <c r="B486" i="1"/>
  <c r="C444" i="1"/>
  <c r="D444" i="1" s="1"/>
  <c r="F444" i="1" s="1"/>
  <c r="B468" i="1"/>
  <c r="D450" i="1"/>
  <c r="F450" i="1" s="1"/>
  <c r="B474" i="1"/>
  <c r="C450" i="1"/>
  <c r="C445" i="1"/>
  <c r="D445" i="1" s="1"/>
  <c r="F445" i="1" s="1"/>
  <c r="B469" i="1"/>
  <c r="B500" i="1"/>
  <c r="C476" i="1"/>
  <c r="D476" i="1"/>
  <c r="F476" i="1" s="1"/>
  <c r="C436" i="1"/>
  <c r="D436" i="1"/>
  <c r="F436" i="1" s="1"/>
  <c r="B460" i="1"/>
  <c r="C443" i="1"/>
  <c r="D443" i="1" s="1"/>
  <c r="F443" i="1" s="1"/>
  <c r="B467" i="1"/>
  <c r="D440" i="1"/>
  <c r="F440" i="1" s="1"/>
  <c r="C440" i="1"/>
  <c r="B464" i="1"/>
  <c r="C442" i="1"/>
  <c r="B466" i="1"/>
  <c r="D442" i="1"/>
  <c r="F442" i="1" s="1"/>
  <c r="C494" i="1"/>
  <c r="D494" i="1" s="1"/>
  <c r="F494" i="1" s="1"/>
  <c r="B518" i="1"/>
  <c r="B1124" i="1"/>
  <c r="C1100" i="1"/>
  <c r="D1100" i="1" s="1"/>
  <c r="F1100" i="1" s="1"/>
  <c r="B1116" i="1"/>
  <c r="C1092" i="1"/>
  <c r="D1092" i="1" s="1"/>
  <c r="F1092" i="1" s="1"/>
  <c r="B1122" i="1"/>
  <c r="C1098" i="1"/>
  <c r="D1098" i="1" s="1"/>
  <c r="F1098" i="1" s="1"/>
  <c r="B1114" i="1"/>
  <c r="C1090" i="1"/>
  <c r="D1090" i="1" s="1"/>
  <c r="F1090" i="1" s="1"/>
  <c r="B1112" i="1"/>
  <c r="C1088" i="1"/>
  <c r="D1088" i="1" s="1"/>
  <c r="F1088" i="1" s="1"/>
  <c r="B1118" i="1"/>
  <c r="C1094" i="1"/>
  <c r="D1094" i="1" s="1"/>
  <c r="F1094" i="1" s="1"/>
  <c r="B1106" i="1"/>
  <c r="C1082" i="1"/>
  <c r="D1082" i="1" s="1"/>
  <c r="F1082" i="1" s="1"/>
  <c r="B1109" i="1"/>
  <c r="C1085" i="1"/>
  <c r="D1085" i="1" s="1"/>
  <c r="F1085" i="1" s="1"/>
  <c r="B1126" i="1"/>
  <c r="C1102" i="1"/>
  <c r="D1102" i="1" s="1"/>
  <c r="F1102" i="1" s="1"/>
  <c r="B1139" i="1"/>
  <c r="C1115" i="1"/>
  <c r="D1115" i="1" s="1"/>
  <c r="F1115" i="1" s="1"/>
  <c r="B1129" i="1"/>
  <c r="C1105" i="1"/>
  <c r="D1105" i="1" s="1"/>
  <c r="F1105" i="1" s="1"/>
  <c r="B1121" i="1"/>
  <c r="C1097" i="1"/>
  <c r="D1097" i="1" s="1"/>
  <c r="F1097" i="1" s="1"/>
  <c r="B1119" i="1"/>
  <c r="C1095" i="1"/>
  <c r="D1095" i="1" s="1"/>
  <c r="F1095" i="1" s="1"/>
  <c r="B1117" i="1"/>
  <c r="C1093" i="1"/>
  <c r="D1093" i="1" s="1"/>
  <c r="F1093" i="1" s="1"/>
  <c r="B1134" i="1"/>
  <c r="C1110" i="1"/>
  <c r="D1110" i="1" s="1"/>
  <c r="F1110" i="1" s="1"/>
  <c r="B1108" i="1"/>
  <c r="C1084" i="1"/>
  <c r="D1084" i="1" s="1"/>
  <c r="F1084" i="1" s="1"/>
  <c r="B1131" i="1"/>
  <c r="C1107" i="1"/>
  <c r="D1107" i="1" s="1"/>
  <c r="F1107" i="1" s="1"/>
  <c r="B1128" i="1"/>
  <c r="C1104" i="1"/>
  <c r="D1104" i="1" s="1"/>
  <c r="F1104" i="1" s="1"/>
  <c r="B1111" i="1"/>
  <c r="C1087" i="1"/>
  <c r="D1087" i="1" s="1"/>
  <c r="F1087" i="1" s="1"/>
  <c r="B1113" i="1"/>
  <c r="C1089" i="1"/>
  <c r="D1089" i="1" s="1"/>
  <c r="F1089" i="1" s="1"/>
  <c r="B1120" i="1"/>
  <c r="C1096" i="1"/>
  <c r="D1096" i="1" s="1"/>
  <c r="F1096" i="1" s="1"/>
  <c r="B1123" i="1"/>
  <c r="C1099" i="1"/>
  <c r="D1099" i="1" s="1"/>
  <c r="F1099" i="1" s="1"/>
  <c r="B1127" i="1"/>
  <c r="C1103" i="1"/>
  <c r="D1103" i="1" s="1"/>
  <c r="F1103" i="1" s="1"/>
  <c r="B1125" i="1"/>
  <c r="C1101" i="1"/>
  <c r="D1101" i="1" s="1"/>
  <c r="F1101" i="1" s="1"/>
  <c r="D518" i="1" l="1"/>
  <c r="F518" i="1" s="1"/>
  <c r="C518" i="1"/>
  <c r="B542" i="1"/>
  <c r="C460" i="1"/>
  <c r="D460" i="1" s="1"/>
  <c r="F460" i="1" s="1"/>
  <c r="B484" i="1"/>
  <c r="C468" i="1"/>
  <c r="D468" i="1" s="1"/>
  <c r="F468" i="1" s="1"/>
  <c r="B492" i="1"/>
  <c r="C496" i="1"/>
  <c r="D496" i="1"/>
  <c r="F496" i="1" s="1"/>
  <c r="B520" i="1"/>
  <c r="C482" i="1"/>
  <c r="D482" i="1" s="1"/>
  <c r="F482" i="1" s="1"/>
  <c r="B506" i="1"/>
  <c r="D487" i="1"/>
  <c r="F487" i="1" s="1"/>
  <c r="B511" i="1"/>
  <c r="C487" i="1"/>
  <c r="C486" i="1"/>
  <c r="D486" i="1" s="1"/>
  <c r="F486" i="1" s="1"/>
  <c r="B510" i="1"/>
  <c r="C466" i="1"/>
  <c r="D466" i="1" s="1"/>
  <c r="F466" i="1" s="1"/>
  <c r="B490" i="1"/>
  <c r="B504" i="1"/>
  <c r="C480" i="1"/>
  <c r="D480" i="1" s="1"/>
  <c r="F480" i="1" s="1"/>
  <c r="D500" i="1"/>
  <c r="F500" i="1" s="1"/>
  <c r="C500" i="1"/>
  <c r="B524" i="1"/>
  <c r="B519" i="1"/>
  <c r="C495" i="1"/>
  <c r="D495" i="1" s="1"/>
  <c r="F495" i="1" s="1"/>
  <c r="C464" i="1"/>
  <c r="D464" i="1" s="1"/>
  <c r="F464" i="1" s="1"/>
  <c r="B488" i="1"/>
  <c r="B493" i="1"/>
  <c r="C469" i="1"/>
  <c r="D469" i="1" s="1"/>
  <c r="F469" i="1" s="1"/>
  <c r="D478" i="1"/>
  <c r="F478" i="1" s="1"/>
  <c r="C478" i="1"/>
  <c r="B502" i="1"/>
  <c r="B503" i="1"/>
  <c r="C479" i="1"/>
  <c r="D479" i="1" s="1"/>
  <c r="F479" i="1" s="1"/>
  <c r="C523" i="1"/>
  <c r="D523" i="1" s="1"/>
  <c r="F523" i="1" s="1"/>
  <c r="B547" i="1"/>
  <c r="B531" i="1"/>
  <c r="C507" i="1"/>
  <c r="D507" i="1" s="1"/>
  <c r="F507" i="1" s="1"/>
  <c r="C461" i="1"/>
  <c r="D461" i="1" s="1"/>
  <c r="F461" i="1" s="1"/>
  <c r="B485" i="1"/>
  <c r="C467" i="1"/>
  <c r="D467" i="1" s="1"/>
  <c r="F467" i="1" s="1"/>
  <c r="B491" i="1"/>
  <c r="C473" i="1"/>
  <c r="D473" i="1" s="1"/>
  <c r="F473" i="1" s="1"/>
  <c r="B497" i="1"/>
  <c r="D477" i="1"/>
  <c r="F477" i="1" s="1"/>
  <c r="C477" i="1"/>
  <c r="B501" i="1"/>
  <c r="D474" i="1"/>
  <c r="F474" i="1" s="1"/>
  <c r="B498" i="1"/>
  <c r="C474" i="1"/>
  <c r="B489" i="1"/>
  <c r="C465" i="1"/>
  <c r="D465" i="1" s="1"/>
  <c r="F465" i="1" s="1"/>
  <c r="C505" i="1"/>
  <c r="D505" i="1" s="1"/>
  <c r="F505" i="1" s="1"/>
  <c r="B529" i="1"/>
  <c r="B1152" i="1"/>
  <c r="C1128" i="1"/>
  <c r="D1128" i="1" s="1"/>
  <c r="F1128" i="1" s="1"/>
  <c r="B1145" i="1"/>
  <c r="C1121" i="1"/>
  <c r="D1121" i="1" s="1"/>
  <c r="F1121" i="1" s="1"/>
  <c r="B1142" i="1"/>
  <c r="C1118" i="1"/>
  <c r="D1118" i="1" s="1"/>
  <c r="F1118" i="1" s="1"/>
  <c r="B1149" i="1"/>
  <c r="C1125" i="1"/>
  <c r="D1125" i="1" s="1"/>
  <c r="F1125" i="1" s="1"/>
  <c r="B1151" i="1"/>
  <c r="C1127" i="1"/>
  <c r="D1127" i="1" s="1"/>
  <c r="F1127" i="1" s="1"/>
  <c r="B1136" i="1"/>
  <c r="C1112" i="1"/>
  <c r="D1112" i="1" s="1"/>
  <c r="F1112" i="1" s="1"/>
  <c r="B1132" i="1"/>
  <c r="C1108" i="1"/>
  <c r="D1108" i="1" s="1"/>
  <c r="F1108" i="1" s="1"/>
  <c r="B1147" i="1"/>
  <c r="C1123" i="1"/>
  <c r="D1123" i="1" s="1"/>
  <c r="F1123" i="1" s="1"/>
  <c r="B1138" i="1"/>
  <c r="C1114" i="1"/>
  <c r="D1114" i="1" s="1"/>
  <c r="F1114" i="1" s="1"/>
  <c r="B1158" i="1"/>
  <c r="C1134" i="1"/>
  <c r="D1134" i="1" s="1"/>
  <c r="F1134" i="1" s="1"/>
  <c r="B1155" i="1"/>
  <c r="C1131" i="1"/>
  <c r="D1131" i="1" s="1"/>
  <c r="F1131" i="1" s="1"/>
  <c r="B1144" i="1"/>
  <c r="C1120" i="1"/>
  <c r="D1120" i="1" s="1"/>
  <c r="F1120" i="1" s="1"/>
  <c r="B1153" i="1"/>
  <c r="C1129" i="1"/>
  <c r="D1129" i="1" s="1"/>
  <c r="F1129" i="1" s="1"/>
  <c r="B1163" i="1"/>
  <c r="C1139" i="1"/>
  <c r="D1139" i="1" s="1"/>
  <c r="F1139" i="1" s="1"/>
  <c r="B1150" i="1"/>
  <c r="C1126" i="1"/>
  <c r="D1126" i="1" s="1"/>
  <c r="F1126" i="1" s="1"/>
  <c r="B1146" i="1"/>
  <c r="C1122" i="1"/>
  <c r="D1122" i="1" s="1"/>
  <c r="F1122" i="1" s="1"/>
  <c r="B1137" i="1"/>
  <c r="C1113" i="1"/>
  <c r="D1113" i="1" s="1"/>
  <c r="F1113" i="1" s="1"/>
  <c r="B1141" i="1"/>
  <c r="C1117" i="1"/>
  <c r="D1117" i="1" s="1"/>
  <c r="F1117" i="1" s="1"/>
  <c r="B1133" i="1"/>
  <c r="C1109" i="1"/>
  <c r="D1109" i="1" s="1"/>
  <c r="F1109" i="1" s="1"/>
  <c r="B1140" i="1"/>
  <c r="C1116" i="1"/>
  <c r="D1116" i="1" s="1"/>
  <c r="F1116" i="1" s="1"/>
  <c r="B1135" i="1"/>
  <c r="C1111" i="1"/>
  <c r="D1111" i="1" s="1"/>
  <c r="F1111" i="1" s="1"/>
  <c r="B1143" i="1"/>
  <c r="C1119" i="1"/>
  <c r="D1119" i="1" s="1"/>
  <c r="F1119" i="1" s="1"/>
  <c r="B1130" i="1"/>
  <c r="C1106" i="1"/>
  <c r="D1106" i="1" s="1"/>
  <c r="F1106" i="1" s="1"/>
  <c r="B1148" i="1"/>
  <c r="C1124" i="1"/>
  <c r="D1124" i="1" s="1"/>
  <c r="F1124" i="1" s="1"/>
  <c r="B512" i="1" l="1"/>
  <c r="C488" i="1"/>
  <c r="D488" i="1" s="1"/>
  <c r="F488" i="1" s="1"/>
  <c r="D497" i="1"/>
  <c r="F497" i="1" s="1"/>
  <c r="C497" i="1"/>
  <c r="B521" i="1"/>
  <c r="C490" i="1"/>
  <c r="D490" i="1"/>
  <c r="F490" i="1" s="1"/>
  <c r="B514" i="1"/>
  <c r="B543" i="1"/>
  <c r="C519" i="1"/>
  <c r="D519" i="1" s="1"/>
  <c r="F519" i="1" s="1"/>
  <c r="C485" i="1"/>
  <c r="B509" i="1"/>
  <c r="D485" i="1"/>
  <c r="F485" i="1" s="1"/>
  <c r="D502" i="1"/>
  <c r="F502" i="1" s="1"/>
  <c r="B526" i="1"/>
  <c r="C502" i="1"/>
  <c r="C524" i="1"/>
  <c r="D524" i="1"/>
  <c r="F524" i="1" s="1"/>
  <c r="B548" i="1"/>
  <c r="C484" i="1"/>
  <c r="B508" i="1"/>
  <c r="D484" i="1"/>
  <c r="F484" i="1" s="1"/>
  <c r="C529" i="1"/>
  <c r="B553" i="1"/>
  <c r="D529" i="1"/>
  <c r="F529" i="1" s="1"/>
  <c r="D547" i="1"/>
  <c r="F547" i="1" s="1"/>
  <c r="B571" i="1"/>
  <c r="C547" i="1"/>
  <c r="C520" i="1"/>
  <c r="D520" i="1"/>
  <c r="F520" i="1" s="1"/>
  <c r="B544" i="1"/>
  <c r="C491" i="1"/>
  <c r="D491" i="1" s="1"/>
  <c r="F491" i="1" s="1"/>
  <c r="B515" i="1"/>
  <c r="B534" i="1"/>
  <c r="C510" i="1"/>
  <c r="D510" i="1" s="1"/>
  <c r="F510" i="1" s="1"/>
  <c r="D492" i="1"/>
  <c r="F492" i="1" s="1"/>
  <c r="C492" i="1"/>
  <c r="B516" i="1"/>
  <c r="B513" i="1"/>
  <c r="C489" i="1"/>
  <c r="D489" i="1"/>
  <c r="F489" i="1" s="1"/>
  <c r="C503" i="1"/>
  <c r="D503" i="1" s="1"/>
  <c r="F503" i="1" s="1"/>
  <c r="B527" i="1"/>
  <c r="C498" i="1"/>
  <c r="B522" i="1"/>
  <c r="D498" i="1"/>
  <c r="F498" i="1" s="1"/>
  <c r="C511" i="1"/>
  <c r="D511" i="1" s="1"/>
  <c r="F511" i="1" s="1"/>
  <c r="B535" i="1"/>
  <c r="C501" i="1"/>
  <c r="D501" i="1" s="1"/>
  <c r="F501" i="1" s="1"/>
  <c r="B525" i="1"/>
  <c r="C506" i="1"/>
  <c r="D506" i="1" s="1"/>
  <c r="F506" i="1" s="1"/>
  <c r="B530" i="1"/>
  <c r="C542" i="1"/>
  <c r="D542" i="1" s="1"/>
  <c r="F542" i="1" s="1"/>
  <c r="B566" i="1"/>
  <c r="D504" i="1"/>
  <c r="F504" i="1" s="1"/>
  <c r="C504" i="1"/>
  <c r="B528" i="1"/>
  <c r="B555" i="1"/>
  <c r="C531" i="1"/>
  <c r="D531" i="1" s="1"/>
  <c r="F531" i="1" s="1"/>
  <c r="B517" i="1"/>
  <c r="C493" i="1"/>
  <c r="D493" i="1" s="1"/>
  <c r="F493" i="1" s="1"/>
  <c r="B1165" i="1"/>
  <c r="C1141" i="1"/>
  <c r="D1141" i="1" s="1"/>
  <c r="F1141" i="1" s="1"/>
  <c r="B1168" i="1"/>
  <c r="C1144" i="1"/>
  <c r="D1144" i="1" s="1"/>
  <c r="F1144" i="1" s="1"/>
  <c r="B1160" i="1"/>
  <c r="C1136" i="1"/>
  <c r="D1136" i="1" s="1"/>
  <c r="F1136" i="1" s="1"/>
  <c r="B1175" i="1"/>
  <c r="C1151" i="1"/>
  <c r="D1151" i="1" s="1"/>
  <c r="F1151" i="1" s="1"/>
  <c r="B1161" i="1"/>
  <c r="C1137" i="1"/>
  <c r="D1137" i="1" s="1"/>
  <c r="F1137" i="1" s="1"/>
  <c r="B1173" i="1"/>
  <c r="C1149" i="1"/>
  <c r="D1149" i="1" s="1"/>
  <c r="F1149" i="1" s="1"/>
  <c r="B1179" i="1"/>
  <c r="C1155" i="1"/>
  <c r="D1155" i="1" s="1"/>
  <c r="F1155" i="1" s="1"/>
  <c r="B1182" i="1"/>
  <c r="C1158" i="1"/>
  <c r="D1158" i="1" s="1"/>
  <c r="F1158" i="1" s="1"/>
  <c r="B1174" i="1"/>
  <c r="C1150" i="1"/>
  <c r="D1150" i="1" s="1"/>
  <c r="F1150" i="1" s="1"/>
  <c r="B1162" i="1"/>
  <c r="C1138" i="1"/>
  <c r="D1138" i="1" s="1"/>
  <c r="F1138" i="1" s="1"/>
  <c r="B1166" i="1"/>
  <c r="C1142" i="1"/>
  <c r="D1142" i="1" s="1"/>
  <c r="F1142" i="1" s="1"/>
  <c r="B1172" i="1"/>
  <c r="C1148" i="1"/>
  <c r="D1148" i="1" s="1"/>
  <c r="F1148" i="1" s="1"/>
  <c r="B1167" i="1"/>
  <c r="C1143" i="1"/>
  <c r="D1143" i="1" s="1"/>
  <c r="F1143" i="1" s="1"/>
  <c r="B1164" i="1"/>
  <c r="C1140" i="1"/>
  <c r="D1140" i="1" s="1"/>
  <c r="F1140" i="1" s="1"/>
  <c r="B1169" i="1"/>
  <c r="C1145" i="1"/>
  <c r="D1145" i="1" s="1"/>
  <c r="F1145" i="1" s="1"/>
  <c r="B1154" i="1"/>
  <c r="C1130" i="1"/>
  <c r="D1130" i="1" s="1"/>
  <c r="F1130" i="1" s="1"/>
  <c r="B1170" i="1"/>
  <c r="C1146" i="1"/>
  <c r="D1146" i="1" s="1"/>
  <c r="F1146" i="1" s="1"/>
  <c r="B1159" i="1"/>
  <c r="C1135" i="1"/>
  <c r="D1135" i="1" s="1"/>
  <c r="F1135" i="1" s="1"/>
  <c r="B1187" i="1"/>
  <c r="C1163" i="1"/>
  <c r="D1163" i="1" s="1"/>
  <c r="F1163" i="1" s="1"/>
  <c r="B1171" i="1"/>
  <c r="C1147" i="1"/>
  <c r="D1147" i="1" s="1"/>
  <c r="F1147" i="1" s="1"/>
  <c r="B1157" i="1"/>
  <c r="C1133" i="1"/>
  <c r="D1133" i="1" s="1"/>
  <c r="F1133" i="1" s="1"/>
  <c r="B1177" i="1"/>
  <c r="C1153" i="1"/>
  <c r="D1153" i="1" s="1"/>
  <c r="F1153" i="1" s="1"/>
  <c r="B1156" i="1"/>
  <c r="C1132" i="1"/>
  <c r="D1132" i="1" s="1"/>
  <c r="F1132" i="1" s="1"/>
  <c r="B1176" i="1"/>
  <c r="C1152" i="1"/>
  <c r="D1152" i="1" s="1"/>
  <c r="F1152" i="1" s="1"/>
  <c r="D513" i="1" l="1"/>
  <c r="F513" i="1" s="1"/>
  <c r="C513" i="1"/>
  <c r="B537" i="1"/>
  <c r="B579" i="1"/>
  <c r="D555" i="1"/>
  <c r="F555" i="1" s="1"/>
  <c r="C555" i="1"/>
  <c r="C528" i="1"/>
  <c r="D528" i="1" s="1"/>
  <c r="F528" i="1" s="1"/>
  <c r="B552" i="1"/>
  <c r="C535" i="1"/>
  <c r="D535" i="1" s="1"/>
  <c r="F535" i="1" s="1"/>
  <c r="B559" i="1"/>
  <c r="D516" i="1"/>
  <c r="F516" i="1" s="1"/>
  <c r="C516" i="1"/>
  <c r="B540" i="1"/>
  <c r="B545" i="1"/>
  <c r="C521" i="1"/>
  <c r="D521" i="1" s="1"/>
  <c r="F521" i="1" s="1"/>
  <c r="C571" i="1"/>
  <c r="D571" i="1" s="1"/>
  <c r="F571" i="1" s="1"/>
  <c r="B595" i="1"/>
  <c r="B550" i="1"/>
  <c r="C526" i="1"/>
  <c r="D526" i="1"/>
  <c r="F526" i="1" s="1"/>
  <c r="C530" i="1"/>
  <c r="D530" i="1" s="1"/>
  <c r="F530" i="1" s="1"/>
  <c r="B554" i="1"/>
  <c r="D527" i="1"/>
  <c r="F527" i="1" s="1"/>
  <c r="C527" i="1"/>
  <c r="B551" i="1"/>
  <c r="C515" i="1"/>
  <c r="D515" i="1" s="1"/>
  <c r="F515" i="1" s="1"/>
  <c r="B539" i="1"/>
  <c r="B541" i="1"/>
  <c r="C517" i="1"/>
  <c r="D517" i="1" s="1"/>
  <c r="F517" i="1" s="1"/>
  <c r="C508" i="1"/>
  <c r="D508" i="1" s="1"/>
  <c r="F508" i="1" s="1"/>
  <c r="B532" i="1"/>
  <c r="B567" i="1"/>
  <c r="D543" i="1"/>
  <c r="F543" i="1" s="1"/>
  <c r="C543" i="1"/>
  <c r="B549" i="1"/>
  <c r="C525" i="1"/>
  <c r="D525" i="1" s="1"/>
  <c r="F525" i="1" s="1"/>
  <c r="C544" i="1"/>
  <c r="D544" i="1"/>
  <c r="F544" i="1" s="1"/>
  <c r="B568" i="1"/>
  <c r="D548" i="1"/>
  <c r="F548" i="1" s="1"/>
  <c r="B572" i="1"/>
  <c r="C548" i="1"/>
  <c r="D514" i="1"/>
  <c r="F514" i="1" s="1"/>
  <c r="C514" i="1"/>
  <c r="B538" i="1"/>
  <c r="C566" i="1"/>
  <c r="D566" i="1"/>
  <c r="F566" i="1" s="1"/>
  <c r="B590" i="1"/>
  <c r="B546" i="1"/>
  <c r="C522" i="1"/>
  <c r="D522" i="1" s="1"/>
  <c r="F522" i="1" s="1"/>
  <c r="D534" i="1"/>
  <c r="F534" i="1" s="1"/>
  <c r="B558" i="1"/>
  <c r="C534" i="1"/>
  <c r="D553" i="1"/>
  <c r="F553" i="1" s="1"/>
  <c r="C553" i="1"/>
  <c r="B577" i="1"/>
  <c r="C509" i="1"/>
  <c r="D509" i="1" s="1"/>
  <c r="F509" i="1" s="1"/>
  <c r="B533" i="1"/>
  <c r="C512" i="1"/>
  <c r="D512" i="1" s="1"/>
  <c r="F512" i="1" s="1"/>
  <c r="B536" i="1"/>
  <c r="B1183" i="1"/>
  <c r="C1159" i="1"/>
  <c r="D1159" i="1" s="1"/>
  <c r="F1159" i="1" s="1"/>
  <c r="B1196" i="1"/>
  <c r="C1172" i="1"/>
  <c r="D1172" i="1" s="1"/>
  <c r="F1172" i="1" s="1"/>
  <c r="B1197" i="1"/>
  <c r="C1173" i="1"/>
  <c r="D1173" i="1" s="1"/>
  <c r="F1173" i="1" s="1"/>
  <c r="B1200" i="1"/>
  <c r="C1176" i="1"/>
  <c r="D1176" i="1" s="1"/>
  <c r="F1176" i="1" s="1"/>
  <c r="B1185" i="1"/>
  <c r="C1161" i="1"/>
  <c r="D1161" i="1" s="1"/>
  <c r="F1161" i="1" s="1"/>
  <c r="B1199" i="1"/>
  <c r="C1175" i="1"/>
  <c r="D1175" i="1" s="1"/>
  <c r="F1175" i="1" s="1"/>
  <c r="B1194" i="1"/>
  <c r="C1170" i="1"/>
  <c r="D1170" i="1" s="1"/>
  <c r="F1170" i="1" s="1"/>
  <c r="B1184" i="1"/>
  <c r="C1160" i="1"/>
  <c r="D1160" i="1" s="1"/>
  <c r="F1160" i="1" s="1"/>
  <c r="B1180" i="1"/>
  <c r="C1156" i="1"/>
  <c r="D1156" i="1" s="1"/>
  <c r="F1156" i="1" s="1"/>
  <c r="B1190" i="1"/>
  <c r="C1166" i="1"/>
  <c r="D1166" i="1" s="1"/>
  <c r="F1166" i="1" s="1"/>
  <c r="B1178" i="1"/>
  <c r="C1154" i="1"/>
  <c r="D1154" i="1" s="1"/>
  <c r="F1154" i="1" s="1"/>
  <c r="B1198" i="1"/>
  <c r="C1174" i="1"/>
  <c r="D1174" i="1" s="1"/>
  <c r="F1174" i="1" s="1"/>
  <c r="B1188" i="1"/>
  <c r="C1164" i="1"/>
  <c r="D1164" i="1" s="1"/>
  <c r="F1164" i="1" s="1"/>
  <c r="B1201" i="1"/>
  <c r="C1177" i="1"/>
  <c r="D1177" i="1" s="1"/>
  <c r="F1177" i="1" s="1"/>
  <c r="B1186" i="1"/>
  <c r="C1162" i="1"/>
  <c r="D1162" i="1" s="1"/>
  <c r="F1162" i="1" s="1"/>
  <c r="B1181" i="1"/>
  <c r="C1157" i="1"/>
  <c r="D1157" i="1" s="1"/>
  <c r="F1157" i="1" s="1"/>
  <c r="B1193" i="1"/>
  <c r="C1169" i="1"/>
  <c r="D1169" i="1" s="1"/>
  <c r="F1169" i="1" s="1"/>
  <c r="B1195" i="1"/>
  <c r="C1171" i="1"/>
  <c r="D1171" i="1" s="1"/>
  <c r="F1171" i="1" s="1"/>
  <c r="B1206" i="1"/>
  <c r="C1182" i="1"/>
  <c r="D1182" i="1" s="1"/>
  <c r="F1182" i="1" s="1"/>
  <c r="B1192" i="1"/>
  <c r="C1168" i="1"/>
  <c r="D1168" i="1" s="1"/>
  <c r="F1168" i="1" s="1"/>
  <c r="B1211" i="1"/>
  <c r="C1187" i="1"/>
  <c r="D1187" i="1" s="1"/>
  <c r="F1187" i="1" s="1"/>
  <c r="B1191" i="1"/>
  <c r="C1167" i="1"/>
  <c r="D1167" i="1" s="1"/>
  <c r="F1167" i="1" s="1"/>
  <c r="B1203" i="1"/>
  <c r="C1179" i="1"/>
  <c r="D1179" i="1" s="1"/>
  <c r="F1179" i="1" s="1"/>
  <c r="B1189" i="1"/>
  <c r="C1165" i="1"/>
  <c r="D1165" i="1" s="1"/>
  <c r="F1165" i="1" s="1"/>
  <c r="D559" i="1" l="1"/>
  <c r="F559" i="1" s="1"/>
  <c r="B583" i="1"/>
  <c r="C559" i="1"/>
  <c r="C546" i="1"/>
  <c r="D546" i="1" s="1"/>
  <c r="F546" i="1" s="1"/>
  <c r="B570" i="1"/>
  <c r="C541" i="1"/>
  <c r="D541" i="1"/>
  <c r="F541" i="1" s="1"/>
  <c r="B565" i="1"/>
  <c r="C533" i="1"/>
  <c r="D533" i="1" s="1"/>
  <c r="F533" i="1" s="1"/>
  <c r="B557" i="1"/>
  <c r="C590" i="1"/>
  <c r="D590" i="1" s="1"/>
  <c r="F590" i="1" s="1"/>
  <c r="B614" i="1"/>
  <c r="D539" i="1"/>
  <c r="F539" i="1" s="1"/>
  <c r="B563" i="1"/>
  <c r="C539" i="1"/>
  <c r="C549" i="1"/>
  <c r="D549" i="1"/>
  <c r="F549" i="1" s="1"/>
  <c r="B573" i="1"/>
  <c r="C577" i="1"/>
  <c r="D577" i="1" s="1"/>
  <c r="F577" i="1" s="1"/>
  <c r="B601" i="1"/>
  <c r="B562" i="1"/>
  <c r="C538" i="1"/>
  <c r="D538" i="1" s="1"/>
  <c r="F538" i="1" s="1"/>
  <c r="C551" i="1"/>
  <c r="D551" i="1" s="1"/>
  <c r="F551" i="1" s="1"/>
  <c r="B575" i="1"/>
  <c r="C536" i="1"/>
  <c r="D536" i="1"/>
  <c r="F536" i="1" s="1"/>
  <c r="B560" i="1"/>
  <c r="C568" i="1"/>
  <c r="B592" i="1"/>
  <c r="D568" i="1"/>
  <c r="F568" i="1" s="1"/>
  <c r="C550" i="1"/>
  <c r="D550" i="1" s="1"/>
  <c r="F550" i="1" s="1"/>
  <c r="B574" i="1"/>
  <c r="C595" i="1"/>
  <c r="D595" i="1" s="1"/>
  <c r="F595" i="1" s="1"/>
  <c r="B619" i="1"/>
  <c r="C552" i="1"/>
  <c r="D552" i="1" s="1"/>
  <c r="F552" i="1" s="1"/>
  <c r="B576" i="1"/>
  <c r="B591" i="1"/>
  <c r="C567" i="1"/>
  <c r="D567" i="1" s="1"/>
  <c r="F567" i="1" s="1"/>
  <c r="B569" i="1"/>
  <c r="C545" i="1"/>
  <c r="D545" i="1" s="1"/>
  <c r="F545" i="1" s="1"/>
  <c r="B603" i="1"/>
  <c r="D579" i="1"/>
  <c r="F579" i="1" s="1"/>
  <c r="C579" i="1"/>
  <c r="C554" i="1"/>
  <c r="D554" i="1"/>
  <c r="F554" i="1" s="1"/>
  <c r="B578" i="1"/>
  <c r="C540" i="1"/>
  <c r="D540" i="1" s="1"/>
  <c r="F540" i="1" s="1"/>
  <c r="B564" i="1"/>
  <c r="C537" i="1"/>
  <c r="D537" i="1"/>
  <c r="F537" i="1" s="1"/>
  <c r="B561" i="1"/>
  <c r="D558" i="1"/>
  <c r="F558" i="1" s="1"/>
  <c r="C558" i="1"/>
  <c r="B582" i="1"/>
  <c r="B596" i="1"/>
  <c r="C572" i="1"/>
  <c r="D572" i="1" s="1"/>
  <c r="F572" i="1" s="1"/>
  <c r="C532" i="1"/>
  <c r="D532" i="1"/>
  <c r="F532" i="1" s="1"/>
  <c r="B556" i="1"/>
  <c r="B1223" i="1"/>
  <c r="C1199" i="1"/>
  <c r="D1199" i="1" s="1"/>
  <c r="F1199" i="1" s="1"/>
  <c r="B1217" i="1"/>
  <c r="C1193" i="1"/>
  <c r="D1193" i="1" s="1"/>
  <c r="F1193" i="1" s="1"/>
  <c r="B1209" i="1"/>
  <c r="C1185" i="1"/>
  <c r="D1185" i="1" s="1"/>
  <c r="F1185" i="1" s="1"/>
  <c r="B1214" i="1"/>
  <c r="C1190" i="1"/>
  <c r="D1190" i="1" s="1"/>
  <c r="F1190" i="1" s="1"/>
  <c r="B1224" i="1"/>
  <c r="C1200" i="1"/>
  <c r="D1200" i="1" s="1"/>
  <c r="F1200" i="1" s="1"/>
  <c r="B1222" i="1"/>
  <c r="C1198" i="1"/>
  <c r="D1198" i="1" s="1"/>
  <c r="F1198" i="1" s="1"/>
  <c r="B1227" i="1"/>
  <c r="C1203" i="1"/>
  <c r="D1203" i="1" s="1"/>
  <c r="F1203" i="1" s="1"/>
  <c r="B1210" i="1"/>
  <c r="C1186" i="1"/>
  <c r="D1186" i="1" s="1"/>
  <c r="F1186" i="1" s="1"/>
  <c r="B1204" i="1"/>
  <c r="C1180" i="1"/>
  <c r="D1180" i="1" s="1"/>
  <c r="F1180" i="1" s="1"/>
  <c r="B1221" i="1"/>
  <c r="C1197" i="1"/>
  <c r="D1197" i="1" s="1"/>
  <c r="F1197" i="1" s="1"/>
  <c r="B1219" i="1"/>
  <c r="C1195" i="1"/>
  <c r="D1195" i="1" s="1"/>
  <c r="F1195" i="1" s="1"/>
  <c r="B1202" i="1"/>
  <c r="C1178" i="1"/>
  <c r="D1178" i="1" s="1"/>
  <c r="F1178" i="1" s="1"/>
  <c r="B1208" i="1"/>
  <c r="C1184" i="1"/>
  <c r="D1184" i="1" s="1"/>
  <c r="F1184" i="1" s="1"/>
  <c r="B1213" i="1"/>
  <c r="C1189" i="1"/>
  <c r="D1189" i="1" s="1"/>
  <c r="F1189" i="1" s="1"/>
  <c r="B1216" i="1"/>
  <c r="C1192" i="1"/>
  <c r="D1192" i="1" s="1"/>
  <c r="F1192" i="1" s="1"/>
  <c r="B1215" i="1"/>
  <c r="C1191" i="1"/>
  <c r="D1191" i="1" s="1"/>
  <c r="F1191" i="1" s="1"/>
  <c r="B1205" i="1"/>
  <c r="C1181" i="1"/>
  <c r="D1181" i="1" s="1"/>
  <c r="F1181" i="1" s="1"/>
  <c r="B1235" i="1"/>
  <c r="C1211" i="1"/>
  <c r="D1211" i="1" s="1"/>
  <c r="F1211" i="1" s="1"/>
  <c r="B1225" i="1"/>
  <c r="C1201" i="1"/>
  <c r="D1201" i="1" s="1"/>
  <c r="F1201" i="1" s="1"/>
  <c r="B1220" i="1"/>
  <c r="C1196" i="1"/>
  <c r="D1196" i="1" s="1"/>
  <c r="F1196" i="1" s="1"/>
  <c r="B1230" i="1"/>
  <c r="C1206" i="1"/>
  <c r="D1206" i="1" s="1"/>
  <c r="F1206" i="1" s="1"/>
  <c r="B1212" i="1"/>
  <c r="C1188" i="1"/>
  <c r="D1188" i="1" s="1"/>
  <c r="F1188" i="1" s="1"/>
  <c r="B1218" i="1"/>
  <c r="C1194" i="1"/>
  <c r="D1194" i="1" s="1"/>
  <c r="F1194" i="1" s="1"/>
  <c r="B1207" i="1"/>
  <c r="C1183" i="1"/>
  <c r="D1183" i="1" s="1"/>
  <c r="F1183" i="1" s="1"/>
  <c r="B616" i="1" l="1"/>
  <c r="C592" i="1"/>
  <c r="D592" i="1" s="1"/>
  <c r="F592" i="1" s="1"/>
  <c r="B615" i="1"/>
  <c r="D591" i="1"/>
  <c r="F591" i="1" s="1"/>
  <c r="C591" i="1"/>
  <c r="C576" i="1"/>
  <c r="D576" i="1" s="1"/>
  <c r="F576" i="1" s="1"/>
  <c r="B600" i="1"/>
  <c r="B584" i="1"/>
  <c r="C560" i="1"/>
  <c r="D560" i="1" s="1"/>
  <c r="F560" i="1" s="1"/>
  <c r="C573" i="1"/>
  <c r="D573" i="1"/>
  <c r="F573" i="1" s="1"/>
  <c r="B597" i="1"/>
  <c r="C582" i="1"/>
  <c r="D582" i="1" s="1"/>
  <c r="F582" i="1" s="1"/>
  <c r="B606" i="1"/>
  <c r="C619" i="1"/>
  <c r="D619" i="1" s="1"/>
  <c r="F619" i="1" s="1"/>
  <c r="B643" i="1"/>
  <c r="C556" i="1"/>
  <c r="D556" i="1" s="1"/>
  <c r="F556" i="1" s="1"/>
  <c r="B580" i="1"/>
  <c r="B588" i="1"/>
  <c r="C564" i="1"/>
  <c r="D564" i="1" s="1"/>
  <c r="F564" i="1" s="1"/>
  <c r="C601" i="1"/>
  <c r="D601" i="1" s="1"/>
  <c r="F601" i="1" s="1"/>
  <c r="B625" i="1"/>
  <c r="C557" i="1"/>
  <c r="D557" i="1" s="1"/>
  <c r="F557" i="1" s="1"/>
  <c r="B581" i="1"/>
  <c r="C578" i="1"/>
  <c r="B602" i="1"/>
  <c r="D578" i="1"/>
  <c r="F578" i="1" s="1"/>
  <c r="C565" i="1"/>
  <c r="B589" i="1"/>
  <c r="D565" i="1"/>
  <c r="F565" i="1" s="1"/>
  <c r="D596" i="1"/>
  <c r="F596" i="1" s="1"/>
  <c r="C596" i="1"/>
  <c r="B620" i="1"/>
  <c r="B599" i="1"/>
  <c r="C575" i="1"/>
  <c r="D575" i="1" s="1"/>
  <c r="F575" i="1" s="1"/>
  <c r="C563" i="1"/>
  <c r="D563" i="1"/>
  <c r="F563" i="1" s="1"/>
  <c r="B587" i="1"/>
  <c r="C570" i="1"/>
  <c r="B594" i="1"/>
  <c r="D570" i="1"/>
  <c r="F570" i="1" s="1"/>
  <c r="B627" i="1"/>
  <c r="D603" i="1"/>
  <c r="F603" i="1" s="1"/>
  <c r="C603" i="1"/>
  <c r="C561" i="1"/>
  <c r="D561" i="1" s="1"/>
  <c r="F561" i="1" s="1"/>
  <c r="B585" i="1"/>
  <c r="B598" i="1"/>
  <c r="C574" i="1"/>
  <c r="D574" i="1" s="1"/>
  <c r="F574" i="1" s="1"/>
  <c r="C614" i="1"/>
  <c r="D614" i="1" s="1"/>
  <c r="F614" i="1" s="1"/>
  <c r="B638" i="1"/>
  <c r="D583" i="1"/>
  <c r="F583" i="1" s="1"/>
  <c r="C583" i="1"/>
  <c r="B607" i="1"/>
  <c r="C569" i="1"/>
  <c r="D569" i="1"/>
  <c r="F569" i="1" s="1"/>
  <c r="B593" i="1"/>
  <c r="C562" i="1"/>
  <c r="D562" i="1" s="1"/>
  <c r="F562" i="1" s="1"/>
  <c r="B586" i="1"/>
  <c r="B1226" i="1"/>
  <c r="C1202" i="1"/>
  <c r="D1202" i="1" s="1"/>
  <c r="F1202" i="1" s="1"/>
  <c r="B1246" i="1"/>
  <c r="C1222" i="1"/>
  <c r="D1222" i="1" s="1"/>
  <c r="F1222" i="1" s="1"/>
  <c r="B1242" i="1"/>
  <c r="C1218" i="1"/>
  <c r="D1218" i="1" s="1"/>
  <c r="F1218" i="1" s="1"/>
  <c r="B1239" i="1"/>
  <c r="C1215" i="1"/>
  <c r="D1215" i="1" s="1"/>
  <c r="F1215" i="1" s="1"/>
  <c r="B1231" i="1"/>
  <c r="C1207" i="1"/>
  <c r="D1207" i="1" s="1"/>
  <c r="F1207" i="1" s="1"/>
  <c r="B1229" i="1"/>
  <c r="C1205" i="1"/>
  <c r="D1205" i="1" s="1"/>
  <c r="F1205" i="1" s="1"/>
  <c r="B1259" i="1"/>
  <c r="C1235" i="1"/>
  <c r="D1235" i="1" s="1"/>
  <c r="F1235" i="1" s="1"/>
  <c r="B1248" i="1"/>
  <c r="C1224" i="1"/>
  <c r="D1224" i="1" s="1"/>
  <c r="F1224" i="1" s="1"/>
  <c r="B1228" i="1"/>
  <c r="C1204" i="1"/>
  <c r="D1204" i="1" s="1"/>
  <c r="F1204" i="1" s="1"/>
  <c r="B1238" i="1"/>
  <c r="C1214" i="1"/>
  <c r="D1214" i="1" s="1"/>
  <c r="F1214" i="1" s="1"/>
  <c r="B1240" i="1"/>
  <c r="C1216" i="1"/>
  <c r="D1216" i="1" s="1"/>
  <c r="F1216" i="1" s="1"/>
  <c r="B1243" i="1"/>
  <c r="C1219" i="1"/>
  <c r="D1219" i="1" s="1"/>
  <c r="F1219" i="1" s="1"/>
  <c r="B1236" i="1"/>
  <c r="C1212" i="1"/>
  <c r="D1212" i="1" s="1"/>
  <c r="F1212" i="1" s="1"/>
  <c r="B1245" i="1"/>
  <c r="C1221" i="1"/>
  <c r="D1221" i="1" s="1"/>
  <c r="F1221" i="1" s="1"/>
  <c r="B1254" i="1"/>
  <c r="C1230" i="1"/>
  <c r="D1230" i="1" s="1"/>
  <c r="F1230" i="1" s="1"/>
  <c r="B1233" i="1"/>
  <c r="C1209" i="1"/>
  <c r="D1209" i="1" s="1"/>
  <c r="F1209" i="1" s="1"/>
  <c r="B1244" i="1"/>
  <c r="C1220" i="1"/>
  <c r="D1220" i="1" s="1"/>
  <c r="F1220" i="1" s="1"/>
  <c r="B1237" i="1"/>
  <c r="C1213" i="1"/>
  <c r="D1213" i="1" s="1"/>
  <c r="F1213" i="1" s="1"/>
  <c r="B1234" i="1"/>
  <c r="C1210" i="1"/>
  <c r="D1210" i="1" s="1"/>
  <c r="F1210" i="1" s="1"/>
  <c r="B1241" i="1"/>
  <c r="C1217" i="1"/>
  <c r="D1217" i="1" s="1"/>
  <c r="F1217" i="1" s="1"/>
  <c r="B1249" i="1"/>
  <c r="C1225" i="1"/>
  <c r="D1225" i="1" s="1"/>
  <c r="F1225" i="1" s="1"/>
  <c r="B1232" i="1"/>
  <c r="C1208" i="1"/>
  <c r="D1208" i="1" s="1"/>
  <c r="F1208" i="1" s="1"/>
  <c r="B1251" i="1"/>
  <c r="C1227" i="1"/>
  <c r="D1227" i="1" s="1"/>
  <c r="F1227" i="1" s="1"/>
  <c r="B1247" i="1"/>
  <c r="C1223" i="1"/>
  <c r="D1223" i="1" s="1"/>
  <c r="F1223" i="1" s="1"/>
  <c r="B651" i="1" l="1"/>
  <c r="C627" i="1"/>
  <c r="D627" i="1" s="1"/>
  <c r="F627" i="1" s="1"/>
  <c r="B639" i="1"/>
  <c r="C615" i="1"/>
  <c r="D615" i="1" s="1"/>
  <c r="F615" i="1" s="1"/>
  <c r="C616" i="1"/>
  <c r="D616" i="1"/>
  <c r="F616" i="1" s="1"/>
  <c r="B640" i="1"/>
  <c r="C580" i="1"/>
  <c r="D580" i="1" s="1"/>
  <c r="F580" i="1" s="1"/>
  <c r="B604" i="1"/>
  <c r="D598" i="1"/>
  <c r="F598" i="1" s="1"/>
  <c r="B622" i="1"/>
  <c r="C598" i="1"/>
  <c r="D584" i="1"/>
  <c r="F584" i="1" s="1"/>
  <c r="C584" i="1"/>
  <c r="B608" i="1"/>
  <c r="C638" i="1"/>
  <c r="D638" i="1" s="1"/>
  <c r="F638" i="1" s="1"/>
  <c r="B662" i="1"/>
  <c r="C597" i="1"/>
  <c r="D597" i="1"/>
  <c r="F597" i="1" s="1"/>
  <c r="B621" i="1"/>
  <c r="C594" i="1"/>
  <c r="D594" i="1" s="1"/>
  <c r="F594" i="1" s="1"/>
  <c r="B618" i="1"/>
  <c r="C589" i="1"/>
  <c r="D589" i="1" s="1"/>
  <c r="F589" i="1" s="1"/>
  <c r="B613" i="1"/>
  <c r="B612" i="1"/>
  <c r="C588" i="1"/>
  <c r="D588" i="1" s="1"/>
  <c r="F588" i="1" s="1"/>
  <c r="B610" i="1"/>
  <c r="C586" i="1"/>
  <c r="D586" i="1"/>
  <c r="F586" i="1" s="1"/>
  <c r="B611" i="1"/>
  <c r="C587" i="1"/>
  <c r="D587" i="1"/>
  <c r="F587" i="1" s="1"/>
  <c r="C602" i="1"/>
  <c r="D602" i="1" s="1"/>
  <c r="F602" i="1" s="1"/>
  <c r="B626" i="1"/>
  <c r="C593" i="1"/>
  <c r="D593" i="1" s="1"/>
  <c r="F593" i="1" s="1"/>
  <c r="B617" i="1"/>
  <c r="C585" i="1"/>
  <c r="D585" i="1" s="1"/>
  <c r="F585" i="1" s="1"/>
  <c r="B609" i="1"/>
  <c r="D581" i="1"/>
  <c r="F581" i="1" s="1"/>
  <c r="C581" i="1"/>
  <c r="B605" i="1"/>
  <c r="D643" i="1"/>
  <c r="F643" i="1" s="1"/>
  <c r="C643" i="1"/>
  <c r="B667" i="1"/>
  <c r="C600" i="1"/>
  <c r="D600" i="1" s="1"/>
  <c r="F600" i="1" s="1"/>
  <c r="B624" i="1"/>
  <c r="B623" i="1"/>
  <c r="C599" i="1"/>
  <c r="D599" i="1" s="1"/>
  <c r="F599" i="1" s="1"/>
  <c r="D607" i="1"/>
  <c r="F607" i="1" s="1"/>
  <c r="C607" i="1"/>
  <c r="B631" i="1"/>
  <c r="D620" i="1"/>
  <c r="F620" i="1" s="1"/>
  <c r="B644" i="1"/>
  <c r="C620" i="1"/>
  <c r="C625" i="1"/>
  <c r="D625" i="1"/>
  <c r="F625" i="1" s="1"/>
  <c r="B649" i="1"/>
  <c r="C606" i="1"/>
  <c r="D606" i="1" s="1"/>
  <c r="F606" i="1" s="1"/>
  <c r="B630" i="1"/>
  <c r="B1271" i="1"/>
  <c r="C1247" i="1"/>
  <c r="D1247" i="1" s="1"/>
  <c r="F1247" i="1" s="1"/>
  <c r="B1267" i="1"/>
  <c r="C1243" i="1"/>
  <c r="D1243" i="1" s="1"/>
  <c r="F1243" i="1" s="1"/>
  <c r="B1253" i="1"/>
  <c r="C1229" i="1"/>
  <c r="D1229" i="1" s="1"/>
  <c r="F1229" i="1" s="1"/>
  <c r="B1255" i="1"/>
  <c r="C1231" i="1"/>
  <c r="D1231" i="1" s="1"/>
  <c r="F1231" i="1" s="1"/>
  <c r="B1264" i="1"/>
  <c r="C1240" i="1"/>
  <c r="D1240" i="1" s="1"/>
  <c r="F1240" i="1" s="1"/>
  <c r="B1263" i="1"/>
  <c r="C1239" i="1"/>
  <c r="D1239" i="1" s="1"/>
  <c r="F1239" i="1" s="1"/>
  <c r="B1261" i="1"/>
  <c r="C1237" i="1"/>
  <c r="D1237" i="1" s="1"/>
  <c r="F1237" i="1" s="1"/>
  <c r="B1268" i="1"/>
  <c r="C1244" i="1"/>
  <c r="D1244" i="1" s="1"/>
  <c r="F1244" i="1" s="1"/>
  <c r="B1266" i="1"/>
  <c r="C1242" i="1"/>
  <c r="D1242" i="1" s="1"/>
  <c r="F1242" i="1" s="1"/>
  <c r="B1275" i="1"/>
  <c r="C1251" i="1"/>
  <c r="D1251" i="1" s="1"/>
  <c r="F1251" i="1" s="1"/>
  <c r="B1252" i="1"/>
  <c r="C1228" i="1"/>
  <c r="D1228" i="1" s="1"/>
  <c r="F1228" i="1" s="1"/>
  <c r="B1269" i="1"/>
  <c r="C1245" i="1"/>
  <c r="D1245" i="1" s="1"/>
  <c r="F1245" i="1" s="1"/>
  <c r="B1262" i="1"/>
  <c r="C1238" i="1"/>
  <c r="D1238" i="1" s="1"/>
  <c r="F1238" i="1" s="1"/>
  <c r="B1273" i="1"/>
  <c r="C1249" i="1"/>
  <c r="D1249" i="1" s="1"/>
  <c r="F1249" i="1" s="1"/>
  <c r="B1256" i="1"/>
  <c r="C1232" i="1"/>
  <c r="D1232" i="1" s="1"/>
  <c r="F1232" i="1" s="1"/>
  <c r="B1257" i="1"/>
  <c r="C1233" i="1"/>
  <c r="D1233" i="1" s="1"/>
  <c r="F1233" i="1" s="1"/>
  <c r="B1278" i="1"/>
  <c r="C1254" i="1"/>
  <c r="D1254" i="1" s="1"/>
  <c r="F1254" i="1" s="1"/>
  <c r="B1265" i="1"/>
  <c r="C1241" i="1"/>
  <c r="D1241" i="1" s="1"/>
  <c r="F1241" i="1" s="1"/>
  <c r="B1272" i="1"/>
  <c r="C1248" i="1"/>
  <c r="D1248" i="1" s="1"/>
  <c r="F1248" i="1" s="1"/>
  <c r="B1270" i="1"/>
  <c r="C1246" i="1"/>
  <c r="D1246" i="1" s="1"/>
  <c r="F1246" i="1" s="1"/>
  <c r="B1258" i="1"/>
  <c r="C1234" i="1"/>
  <c r="D1234" i="1" s="1"/>
  <c r="F1234" i="1" s="1"/>
  <c r="B1260" i="1"/>
  <c r="C1236" i="1"/>
  <c r="D1236" i="1" s="1"/>
  <c r="F1236" i="1" s="1"/>
  <c r="B1283" i="1"/>
  <c r="C1259" i="1"/>
  <c r="D1259" i="1" s="1"/>
  <c r="F1259" i="1" s="1"/>
  <c r="B1250" i="1"/>
  <c r="C1226" i="1"/>
  <c r="D1226" i="1" s="1"/>
  <c r="F1226" i="1" s="1"/>
  <c r="C609" i="1" l="1"/>
  <c r="D609" i="1"/>
  <c r="F609" i="1" s="1"/>
  <c r="B633" i="1"/>
  <c r="D610" i="1"/>
  <c r="F610" i="1" s="1"/>
  <c r="C610" i="1"/>
  <c r="B634" i="1"/>
  <c r="C667" i="1"/>
  <c r="D667" i="1"/>
  <c r="F667" i="1" s="1"/>
  <c r="B691" i="1"/>
  <c r="C626" i="1"/>
  <c r="D626" i="1"/>
  <c r="F626" i="1" s="1"/>
  <c r="B650" i="1"/>
  <c r="C613" i="1"/>
  <c r="D613" i="1"/>
  <c r="F613" i="1" s="1"/>
  <c r="B637" i="1"/>
  <c r="D608" i="1"/>
  <c r="F608" i="1" s="1"/>
  <c r="C608" i="1"/>
  <c r="B632" i="1"/>
  <c r="B654" i="1"/>
  <c r="C630" i="1"/>
  <c r="D630" i="1" s="1"/>
  <c r="F630" i="1" s="1"/>
  <c r="B636" i="1"/>
  <c r="C612" i="1"/>
  <c r="D612" i="1" s="1"/>
  <c r="F612" i="1" s="1"/>
  <c r="B668" i="1"/>
  <c r="C644" i="1"/>
  <c r="D644" i="1" s="1"/>
  <c r="F644" i="1" s="1"/>
  <c r="C621" i="1"/>
  <c r="D621" i="1" s="1"/>
  <c r="F621" i="1" s="1"/>
  <c r="B645" i="1"/>
  <c r="B628" i="1"/>
  <c r="C604" i="1"/>
  <c r="D604" i="1" s="1"/>
  <c r="F604" i="1" s="1"/>
  <c r="B647" i="1"/>
  <c r="C623" i="1"/>
  <c r="D623" i="1" s="1"/>
  <c r="F623" i="1" s="1"/>
  <c r="C624" i="1"/>
  <c r="D624" i="1" s="1"/>
  <c r="F624" i="1" s="1"/>
  <c r="B648" i="1"/>
  <c r="B663" i="1"/>
  <c r="D639" i="1"/>
  <c r="F639" i="1" s="1"/>
  <c r="C639" i="1"/>
  <c r="C631" i="1"/>
  <c r="B655" i="1"/>
  <c r="D631" i="1"/>
  <c r="F631" i="1" s="1"/>
  <c r="B629" i="1"/>
  <c r="C605" i="1"/>
  <c r="D605" i="1" s="1"/>
  <c r="F605" i="1" s="1"/>
  <c r="B642" i="1"/>
  <c r="C618" i="1"/>
  <c r="D618" i="1" s="1"/>
  <c r="F618" i="1" s="1"/>
  <c r="B646" i="1"/>
  <c r="C622" i="1"/>
  <c r="D622" i="1" s="1"/>
  <c r="F622" i="1" s="1"/>
  <c r="C649" i="1"/>
  <c r="D649" i="1" s="1"/>
  <c r="F649" i="1" s="1"/>
  <c r="B673" i="1"/>
  <c r="B641" i="1"/>
  <c r="C617" i="1"/>
  <c r="D617" i="1" s="1"/>
  <c r="F617" i="1" s="1"/>
  <c r="C662" i="1"/>
  <c r="D662" i="1" s="1"/>
  <c r="F662" i="1" s="1"/>
  <c r="B686" i="1"/>
  <c r="D640" i="1"/>
  <c r="F640" i="1" s="1"/>
  <c r="B664" i="1"/>
  <c r="C640" i="1"/>
  <c r="C611" i="1"/>
  <c r="D611" i="1"/>
  <c r="F611" i="1" s="1"/>
  <c r="B635" i="1"/>
  <c r="B675" i="1"/>
  <c r="C651" i="1"/>
  <c r="D651" i="1" s="1"/>
  <c r="F651" i="1" s="1"/>
  <c r="B1289" i="1"/>
  <c r="C1265" i="1"/>
  <c r="D1265" i="1" s="1"/>
  <c r="F1265" i="1" s="1"/>
  <c r="B1293" i="1"/>
  <c r="C1269" i="1"/>
  <c r="D1269" i="1" s="1"/>
  <c r="F1269" i="1" s="1"/>
  <c r="B1287" i="1"/>
  <c r="C1263" i="1"/>
  <c r="D1263" i="1" s="1"/>
  <c r="F1263" i="1" s="1"/>
  <c r="B1307" i="1"/>
  <c r="C1283" i="1"/>
  <c r="D1283" i="1" s="1"/>
  <c r="F1283" i="1" s="1"/>
  <c r="B1276" i="1"/>
  <c r="C1252" i="1"/>
  <c r="D1252" i="1" s="1"/>
  <c r="F1252" i="1" s="1"/>
  <c r="B1288" i="1"/>
  <c r="C1264" i="1"/>
  <c r="D1264" i="1" s="1"/>
  <c r="F1264" i="1" s="1"/>
  <c r="B1302" i="1"/>
  <c r="C1278" i="1"/>
  <c r="D1278" i="1" s="1"/>
  <c r="F1278" i="1" s="1"/>
  <c r="B1279" i="1"/>
  <c r="C1255" i="1"/>
  <c r="D1255" i="1" s="1"/>
  <c r="F1255" i="1" s="1"/>
  <c r="B1277" i="1"/>
  <c r="C1253" i="1"/>
  <c r="D1253" i="1" s="1"/>
  <c r="F1253" i="1" s="1"/>
  <c r="B1299" i="1"/>
  <c r="C1275" i="1"/>
  <c r="D1275" i="1" s="1"/>
  <c r="F1275" i="1" s="1"/>
  <c r="B1290" i="1"/>
  <c r="C1266" i="1"/>
  <c r="D1266" i="1" s="1"/>
  <c r="F1266" i="1" s="1"/>
  <c r="B1292" i="1"/>
  <c r="C1268" i="1"/>
  <c r="D1268" i="1" s="1"/>
  <c r="F1268" i="1" s="1"/>
  <c r="B1274" i="1"/>
  <c r="C1250" i="1"/>
  <c r="D1250" i="1" s="1"/>
  <c r="F1250" i="1" s="1"/>
  <c r="B1284" i="1"/>
  <c r="C1260" i="1"/>
  <c r="D1260" i="1" s="1"/>
  <c r="F1260" i="1" s="1"/>
  <c r="B1281" i="1"/>
  <c r="C1257" i="1"/>
  <c r="D1257" i="1" s="1"/>
  <c r="F1257" i="1" s="1"/>
  <c r="B1282" i="1"/>
  <c r="C1258" i="1"/>
  <c r="D1258" i="1" s="1"/>
  <c r="F1258" i="1" s="1"/>
  <c r="B1280" i="1"/>
  <c r="C1256" i="1"/>
  <c r="D1256" i="1" s="1"/>
  <c r="F1256" i="1" s="1"/>
  <c r="B1294" i="1"/>
  <c r="C1270" i="1"/>
  <c r="D1270" i="1" s="1"/>
  <c r="F1270" i="1" s="1"/>
  <c r="B1297" i="1"/>
  <c r="C1273" i="1"/>
  <c r="D1273" i="1" s="1"/>
  <c r="F1273" i="1" s="1"/>
  <c r="B1291" i="1"/>
  <c r="C1267" i="1"/>
  <c r="D1267" i="1" s="1"/>
  <c r="F1267" i="1" s="1"/>
  <c r="B1296" i="1"/>
  <c r="C1272" i="1"/>
  <c r="D1272" i="1" s="1"/>
  <c r="F1272" i="1" s="1"/>
  <c r="B1286" i="1"/>
  <c r="C1262" i="1"/>
  <c r="D1262" i="1" s="1"/>
  <c r="F1262" i="1" s="1"/>
  <c r="B1285" i="1"/>
  <c r="C1261" i="1"/>
  <c r="D1261" i="1" s="1"/>
  <c r="F1261" i="1" s="1"/>
  <c r="B1295" i="1"/>
  <c r="C1271" i="1"/>
  <c r="D1271" i="1" s="1"/>
  <c r="F1271" i="1" s="1"/>
  <c r="C650" i="1" l="1"/>
  <c r="D650" i="1" s="1"/>
  <c r="F650" i="1" s="1"/>
  <c r="B674" i="1"/>
  <c r="D641" i="1"/>
  <c r="F641" i="1" s="1"/>
  <c r="C641" i="1"/>
  <c r="B665" i="1"/>
  <c r="B653" i="1"/>
  <c r="C629" i="1"/>
  <c r="D629" i="1" s="1"/>
  <c r="F629" i="1" s="1"/>
  <c r="C647" i="1"/>
  <c r="D647" i="1" s="1"/>
  <c r="F647" i="1" s="1"/>
  <c r="B671" i="1"/>
  <c r="B660" i="1"/>
  <c r="C636" i="1"/>
  <c r="D636" i="1" s="1"/>
  <c r="F636" i="1" s="1"/>
  <c r="D691" i="1"/>
  <c r="F691" i="1" s="1"/>
  <c r="B715" i="1"/>
  <c r="C691" i="1"/>
  <c r="C655" i="1"/>
  <c r="D655" i="1" s="1"/>
  <c r="F655" i="1" s="1"/>
  <c r="B679" i="1"/>
  <c r="C628" i="1"/>
  <c r="B652" i="1"/>
  <c r="D628" i="1"/>
  <c r="F628" i="1" s="1"/>
  <c r="C645" i="1"/>
  <c r="D645" i="1"/>
  <c r="F645" i="1" s="1"/>
  <c r="B669" i="1"/>
  <c r="D632" i="1"/>
  <c r="F632" i="1" s="1"/>
  <c r="C632" i="1"/>
  <c r="B656" i="1"/>
  <c r="C634" i="1"/>
  <c r="D634" i="1" s="1"/>
  <c r="F634" i="1" s="1"/>
  <c r="B658" i="1"/>
  <c r="B699" i="1"/>
  <c r="C675" i="1"/>
  <c r="D675" i="1" s="1"/>
  <c r="F675" i="1" s="1"/>
  <c r="C635" i="1"/>
  <c r="D635" i="1" s="1"/>
  <c r="F635" i="1" s="1"/>
  <c r="B659" i="1"/>
  <c r="C673" i="1"/>
  <c r="D673" i="1" s="1"/>
  <c r="F673" i="1" s="1"/>
  <c r="B697" i="1"/>
  <c r="B678" i="1"/>
  <c r="C654" i="1"/>
  <c r="D654" i="1" s="1"/>
  <c r="F654" i="1" s="1"/>
  <c r="C664" i="1"/>
  <c r="D664" i="1" s="1"/>
  <c r="F664" i="1" s="1"/>
  <c r="B688" i="1"/>
  <c r="C646" i="1"/>
  <c r="D646" i="1" s="1"/>
  <c r="F646" i="1" s="1"/>
  <c r="B670" i="1"/>
  <c r="B687" i="1"/>
  <c r="D663" i="1"/>
  <c r="F663" i="1" s="1"/>
  <c r="C663" i="1"/>
  <c r="C686" i="1"/>
  <c r="D686" i="1" s="1"/>
  <c r="F686" i="1" s="1"/>
  <c r="B710" i="1"/>
  <c r="C648" i="1"/>
  <c r="D648" i="1" s="1"/>
  <c r="F648" i="1" s="1"/>
  <c r="B672" i="1"/>
  <c r="C637" i="1"/>
  <c r="D637" i="1" s="1"/>
  <c r="F637" i="1" s="1"/>
  <c r="B661" i="1"/>
  <c r="D633" i="1"/>
  <c r="F633" i="1" s="1"/>
  <c r="C633" i="1"/>
  <c r="B657" i="1"/>
  <c r="C642" i="1"/>
  <c r="D642" i="1"/>
  <c r="F642" i="1" s="1"/>
  <c r="B666" i="1"/>
  <c r="C668" i="1"/>
  <c r="D668" i="1" s="1"/>
  <c r="F668" i="1" s="1"/>
  <c r="B692" i="1"/>
  <c r="B1318" i="1"/>
  <c r="C1294" i="1"/>
  <c r="D1294" i="1" s="1"/>
  <c r="F1294" i="1" s="1"/>
  <c r="B1316" i="1"/>
  <c r="C1292" i="1"/>
  <c r="D1292" i="1" s="1"/>
  <c r="F1292" i="1" s="1"/>
  <c r="B1312" i="1"/>
  <c r="C1288" i="1"/>
  <c r="D1288" i="1" s="1"/>
  <c r="F1288" i="1" s="1"/>
  <c r="B1314" i="1"/>
  <c r="C1290" i="1"/>
  <c r="D1290" i="1" s="1"/>
  <c r="F1290" i="1" s="1"/>
  <c r="B1319" i="1"/>
  <c r="C1295" i="1"/>
  <c r="D1295" i="1" s="1"/>
  <c r="F1295" i="1" s="1"/>
  <c r="B1309" i="1"/>
  <c r="C1285" i="1"/>
  <c r="D1285" i="1" s="1"/>
  <c r="F1285" i="1" s="1"/>
  <c r="B1323" i="1"/>
  <c r="C1299" i="1"/>
  <c r="D1299" i="1" s="1"/>
  <c r="F1299" i="1" s="1"/>
  <c r="B1306" i="1"/>
  <c r="C1282" i="1"/>
  <c r="D1282" i="1" s="1"/>
  <c r="F1282" i="1" s="1"/>
  <c r="B1320" i="1"/>
  <c r="C1296" i="1"/>
  <c r="D1296" i="1" s="1"/>
  <c r="F1296" i="1" s="1"/>
  <c r="B1300" i="1"/>
  <c r="C1276" i="1"/>
  <c r="D1276" i="1" s="1"/>
  <c r="F1276" i="1" s="1"/>
  <c r="B1310" i="1"/>
  <c r="C1286" i="1"/>
  <c r="D1286" i="1" s="1"/>
  <c r="F1286" i="1" s="1"/>
  <c r="B1331" i="1"/>
  <c r="C1307" i="1"/>
  <c r="D1307" i="1" s="1"/>
  <c r="F1307" i="1" s="1"/>
  <c r="B1311" i="1"/>
  <c r="C1287" i="1"/>
  <c r="D1287" i="1" s="1"/>
  <c r="F1287" i="1" s="1"/>
  <c r="B1301" i="1"/>
  <c r="C1277" i="1"/>
  <c r="D1277" i="1" s="1"/>
  <c r="F1277" i="1" s="1"/>
  <c r="B1304" i="1"/>
  <c r="C1280" i="1"/>
  <c r="D1280" i="1" s="1"/>
  <c r="F1280" i="1" s="1"/>
  <c r="B1305" i="1"/>
  <c r="C1281" i="1"/>
  <c r="D1281" i="1" s="1"/>
  <c r="F1281" i="1" s="1"/>
  <c r="B1315" i="1"/>
  <c r="C1291" i="1"/>
  <c r="D1291" i="1" s="1"/>
  <c r="F1291" i="1" s="1"/>
  <c r="B1308" i="1"/>
  <c r="C1284" i="1"/>
  <c r="D1284" i="1" s="1"/>
  <c r="F1284" i="1" s="1"/>
  <c r="B1303" i="1"/>
  <c r="C1279" i="1"/>
  <c r="D1279" i="1" s="1"/>
  <c r="F1279" i="1" s="1"/>
  <c r="B1317" i="1"/>
  <c r="C1293" i="1"/>
  <c r="D1293" i="1" s="1"/>
  <c r="F1293" i="1" s="1"/>
  <c r="B1321" i="1"/>
  <c r="C1297" i="1"/>
  <c r="D1297" i="1" s="1"/>
  <c r="F1297" i="1" s="1"/>
  <c r="B1298" i="1"/>
  <c r="C1274" i="1"/>
  <c r="D1274" i="1" s="1"/>
  <c r="F1274" i="1" s="1"/>
  <c r="B1326" i="1"/>
  <c r="C1302" i="1"/>
  <c r="D1302" i="1" s="1"/>
  <c r="F1302" i="1" s="1"/>
  <c r="B1313" i="1"/>
  <c r="C1289" i="1"/>
  <c r="D1289" i="1" s="1"/>
  <c r="F1289" i="1" s="1"/>
  <c r="C692" i="1" l="1"/>
  <c r="D692" i="1" s="1"/>
  <c r="F692" i="1" s="1"/>
  <c r="B716" i="1"/>
  <c r="D672" i="1"/>
  <c r="F672" i="1" s="1"/>
  <c r="B696" i="1"/>
  <c r="C672" i="1"/>
  <c r="C688" i="1"/>
  <c r="D688" i="1" s="1"/>
  <c r="F688" i="1" s="1"/>
  <c r="B712" i="1"/>
  <c r="B695" i="1"/>
  <c r="C671" i="1"/>
  <c r="D671" i="1" s="1"/>
  <c r="F671" i="1" s="1"/>
  <c r="B676" i="1"/>
  <c r="C652" i="1"/>
  <c r="D652" i="1" s="1"/>
  <c r="F652" i="1" s="1"/>
  <c r="B723" i="1"/>
  <c r="D699" i="1"/>
  <c r="F699" i="1" s="1"/>
  <c r="C699" i="1"/>
  <c r="C666" i="1"/>
  <c r="D666" i="1"/>
  <c r="F666" i="1" s="1"/>
  <c r="B690" i="1"/>
  <c r="C710" i="1"/>
  <c r="D710" i="1"/>
  <c r="F710" i="1" s="1"/>
  <c r="B734" i="1"/>
  <c r="C658" i="1"/>
  <c r="B682" i="1"/>
  <c r="D658" i="1"/>
  <c r="F658" i="1" s="1"/>
  <c r="D653" i="1"/>
  <c r="F653" i="1" s="1"/>
  <c r="B677" i="1"/>
  <c r="C653" i="1"/>
  <c r="B702" i="1"/>
  <c r="C678" i="1"/>
  <c r="D678" i="1" s="1"/>
  <c r="F678" i="1" s="1"/>
  <c r="C657" i="1"/>
  <c r="D657" i="1" s="1"/>
  <c r="F657" i="1" s="1"/>
  <c r="B681" i="1"/>
  <c r="B680" i="1"/>
  <c r="C656" i="1"/>
  <c r="D656" i="1" s="1"/>
  <c r="F656" i="1" s="1"/>
  <c r="B689" i="1"/>
  <c r="D665" i="1"/>
  <c r="F665" i="1" s="1"/>
  <c r="C665" i="1"/>
  <c r="C679" i="1"/>
  <c r="D679" i="1" s="1"/>
  <c r="F679" i="1" s="1"/>
  <c r="B703" i="1"/>
  <c r="C697" i="1"/>
  <c r="D697" i="1"/>
  <c r="F697" i="1" s="1"/>
  <c r="B721" i="1"/>
  <c r="D715" i="1"/>
  <c r="F715" i="1" s="1"/>
  <c r="C715" i="1"/>
  <c r="B739" i="1"/>
  <c r="C661" i="1"/>
  <c r="D661" i="1" s="1"/>
  <c r="F661" i="1" s="1"/>
  <c r="B685" i="1"/>
  <c r="B694" i="1"/>
  <c r="C670" i="1"/>
  <c r="D670" i="1" s="1"/>
  <c r="F670" i="1" s="1"/>
  <c r="C659" i="1"/>
  <c r="D659" i="1"/>
  <c r="F659" i="1" s="1"/>
  <c r="B683" i="1"/>
  <c r="C669" i="1"/>
  <c r="B693" i="1"/>
  <c r="D669" i="1"/>
  <c r="F669" i="1" s="1"/>
  <c r="D674" i="1"/>
  <c r="F674" i="1" s="1"/>
  <c r="C674" i="1"/>
  <c r="B698" i="1"/>
  <c r="C660" i="1"/>
  <c r="D660" i="1" s="1"/>
  <c r="F660" i="1" s="1"/>
  <c r="B684" i="1"/>
  <c r="B711" i="1"/>
  <c r="C687" i="1"/>
  <c r="D687" i="1" s="1"/>
  <c r="F687" i="1" s="1"/>
  <c r="B1337" i="1"/>
  <c r="C1313" i="1"/>
  <c r="D1313" i="1" s="1"/>
  <c r="F1313" i="1" s="1"/>
  <c r="B1332" i="1"/>
  <c r="C1308" i="1"/>
  <c r="D1308" i="1" s="1"/>
  <c r="F1308" i="1" s="1"/>
  <c r="B1355" i="1"/>
  <c r="C1331" i="1"/>
  <c r="D1331" i="1" s="1"/>
  <c r="F1331" i="1" s="1"/>
  <c r="B1333" i="1"/>
  <c r="C1309" i="1"/>
  <c r="D1309" i="1" s="1"/>
  <c r="F1309" i="1" s="1"/>
  <c r="B1343" i="1"/>
  <c r="C1319" i="1"/>
  <c r="D1319" i="1" s="1"/>
  <c r="F1319" i="1" s="1"/>
  <c r="B1350" i="1"/>
  <c r="C1326" i="1"/>
  <c r="D1326" i="1" s="1"/>
  <c r="F1326" i="1" s="1"/>
  <c r="B1338" i="1"/>
  <c r="C1314" i="1"/>
  <c r="D1314" i="1" s="1"/>
  <c r="F1314" i="1" s="1"/>
  <c r="B1339" i="1"/>
  <c r="C1315" i="1"/>
  <c r="D1315" i="1" s="1"/>
  <c r="F1315" i="1" s="1"/>
  <c r="B1344" i="1"/>
  <c r="C1320" i="1"/>
  <c r="D1320" i="1" s="1"/>
  <c r="F1320" i="1" s="1"/>
  <c r="B1334" i="1"/>
  <c r="C1310" i="1"/>
  <c r="D1310" i="1" s="1"/>
  <c r="F1310" i="1" s="1"/>
  <c r="B1322" i="1"/>
  <c r="C1298" i="1"/>
  <c r="D1298" i="1" s="1"/>
  <c r="F1298" i="1" s="1"/>
  <c r="B1336" i="1"/>
  <c r="C1312" i="1"/>
  <c r="D1312" i="1" s="1"/>
  <c r="F1312" i="1" s="1"/>
  <c r="B1340" i="1"/>
  <c r="C1316" i="1"/>
  <c r="D1316" i="1" s="1"/>
  <c r="F1316" i="1" s="1"/>
  <c r="B1329" i="1"/>
  <c r="C1305" i="1"/>
  <c r="D1305" i="1" s="1"/>
  <c r="F1305" i="1" s="1"/>
  <c r="B1324" i="1"/>
  <c r="C1300" i="1"/>
  <c r="D1300" i="1" s="1"/>
  <c r="F1300" i="1" s="1"/>
  <c r="B1345" i="1"/>
  <c r="C1321" i="1"/>
  <c r="D1321" i="1" s="1"/>
  <c r="F1321" i="1" s="1"/>
  <c r="B1328" i="1"/>
  <c r="C1304" i="1"/>
  <c r="D1304" i="1" s="1"/>
  <c r="F1304" i="1" s="1"/>
  <c r="B1341" i="1"/>
  <c r="C1317" i="1"/>
  <c r="D1317" i="1" s="1"/>
  <c r="F1317" i="1" s="1"/>
  <c r="B1325" i="1"/>
  <c r="C1301" i="1"/>
  <c r="D1301" i="1" s="1"/>
  <c r="F1301" i="1" s="1"/>
  <c r="B1330" i="1"/>
  <c r="C1306" i="1"/>
  <c r="D1306" i="1" s="1"/>
  <c r="F1306" i="1" s="1"/>
  <c r="B1327" i="1"/>
  <c r="C1303" i="1"/>
  <c r="D1303" i="1" s="1"/>
  <c r="F1303" i="1" s="1"/>
  <c r="B1335" i="1"/>
  <c r="C1311" i="1"/>
  <c r="D1311" i="1" s="1"/>
  <c r="F1311" i="1" s="1"/>
  <c r="B1347" i="1"/>
  <c r="C1323" i="1"/>
  <c r="D1323" i="1" s="1"/>
  <c r="F1323" i="1" s="1"/>
  <c r="B1342" i="1"/>
  <c r="C1318" i="1"/>
  <c r="D1318" i="1" s="1"/>
  <c r="F1318" i="1" s="1"/>
  <c r="D683" i="1" l="1"/>
  <c r="F683" i="1" s="1"/>
  <c r="B707" i="1"/>
  <c r="C683" i="1"/>
  <c r="C681" i="1"/>
  <c r="D681" i="1" s="1"/>
  <c r="F681" i="1" s="1"/>
  <c r="B705" i="1"/>
  <c r="C734" i="1"/>
  <c r="D734" i="1" s="1"/>
  <c r="F734" i="1" s="1"/>
  <c r="C695" i="1"/>
  <c r="D695" i="1" s="1"/>
  <c r="F695" i="1" s="1"/>
  <c r="B719" i="1"/>
  <c r="B735" i="1"/>
  <c r="D711" i="1"/>
  <c r="F711" i="1" s="1"/>
  <c r="C711" i="1"/>
  <c r="D684" i="1"/>
  <c r="F684" i="1" s="1"/>
  <c r="B708" i="1"/>
  <c r="C684" i="1"/>
  <c r="C703" i="1"/>
  <c r="D703" i="1" s="1"/>
  <c r="F703" i="1" s="1"/>
  <c r="B727" i="1"/>
  <c r="C690" i="1"/>
  <c r="D690" i="1"/>
  <c r="F690" i="1" s="1"/>
  <c r="B714" i="1"/>
  <c r="C694" i="1"/>
  <c r="D694" i="1" s="1"/>
  <c r="F694" i="1" s="1"/>
  <c r="B718" i="1"/>
  <c r="C698" i="1"/>
  <c r="D698" i="1"/>
  <c r="F698" i="1" s="1"/>
  <c r="B722" i="1"/>
  <c r="C685" i="1"/>
  <c r="D685" i="1"/>
  <c r="F685" i="1" s="1"/>
  <c r="B709" i="1"/>
  <c r="B745" i="1"/>
  <c r="C721" i="1"/>
  <c r="D721" i="1" s="1"/>
  <c r="F721" i="1" s="1"/>
  <c r="C712" i="1"/>
  <c r="D712" i="1" s="1"/>
  <c r="F712" i="1" s="1"/>
  <c r="B736" i="1"/>
  <c r="C702" i="1"/>
  <c r="D702" i="1" s="1"/>
  <c r="F702" i="1" s="1"/>
  <c r="B726" i="1"/>
  <c r="B701" i="1"/>
  <c r="C677" i="1"/>
  <c r="D677" i="1" s="1"/>
  <c r="F677" i="1" s="1"/>
  <c r="C696" i="1"/>
  <c r="D696" i="1" s="1"/>
  <c r="F696" i="1" s="1"/>
  <c r="B720" i="1"/>
  <c r="D716" i="1"/>
  <c r="F716" i="1" s="1"/>
  <c r="C716" i="1"/>
  <c r="B740" i="1"/>
  <c r="C723" i="1"/>
  <c r="D723" i="1" s="1"/>
  <c r="F723" i="1" s="1"/>
  <c r="C693" i="1"/>
  <c r="B717" i="1"/>
  <c r="D693" i="1"/>
  <c r="F693" i="1" s="1"/>
  <c r="C680" i="1"/>
  <c r="D680" i="1" s="1"/>
  <c r="F680" i="1" s="1"/>
  <c r="B704" i="1"/>
  <c r="B706" i="1"/>
  <c r="C682" i="1"/>
  <c r="D682" i="1"/>
  <c r="F682" i="1" s="1"/>
  <c r="D676" i="1"/>
  <c r="F676" i="1" s="1"/>
  <c r="C676" i="1"/>
  <c r="B700" i="1"/>
  <c r="B713" i="1"/>
  <c r="C689" i="1"/>
  <c r="D689" i="1" s="1"/>
  <c r="F689" i="1" s="1"/>
  <c r="C739" i="1"/>
  <c r="D739" i="1" s="1"/>
  <c r="F739" i="1" s="1"/>
  <c r="B1360" i="1"/>
  <c r="C1336" i="1"/>
  <c r="D1336" i="1" s="1"/>
  <c r="F1336" i="1" s="1"/>
  <c r="B1374" i="1"/>
  <c r="C1350" i="1"/>
  <c r="D1350" i="1" s="1"/>
  <c r="F1350" i="1" s="1"/>
  <c r="B1367" i="1"/>
  <c r="C1343" i="1"/>
  <c r="D1343" i="1" s="1"/>
  <c r="F1343" i="1" s="1"/>
  <c r="B1371" i="1"/>
  <c r="C1347" i="1"/>
  <c r="D1347" i="1" s="1"/>
  <c r="F1347" i="1" s="1"/>
  <c r="B1369" i="1"/>
  <c r="C1345" i="1"/>
  <c r="D1345" i="1" s="1"/>
  <c r="F1345" i="1" s="1"/>
  <c r="B1365" i="1"/>
  <c r="C1341" i="1"/>
  <c r="D1341" i="1" s="1"/>
  <c r="F1341" i="1" s="1"/>
  <c r="B1346" i="1"/>
  <c r="C1322" i="1"/>
  <c r="D1322" i="1" s="1"/>
  <c r="F1322" i="1" s="1"/>
  <c r="B1359" i="1"/>
  <c r="C1335" i="1"/>
  <c r="D1335" i="1" s="1"/>
  <c r="F1335" i="1" s="1"/>
  <c r="B1366" i="1"/>
  <c r="C1342" i="1"/>
  <c r="D1342" i="1" s="1"/>
  <c r="F1342" i="1" s="1"/>
  <c r="B1368" i="1"/>
  <c r="C1344" i="1"/>
  <c r="D1344" i="1" s="1"/>
  <c r="F1344" i="1" s="1"/>
  <c r="B1352" i="1"/>
  <c r="C1328" i="1"/>
  <c r="D1328" i="1" s="1"/>
  <c r="F1328" i="1" s="1"/>
  <c r="B1348" i="1"/>
  <c r="C1324" i="1"/>
  <c r="D1324" i="1" s="1"/>
  <c r="F1324" i="1" s="1"/>
  <c r="B1358" i="1"/>
  <c r="C1334" i="1"/>
  <c r="D1334" i="1" s="1"/>
  <c r="F1334" i="1" s="1"/>
  <c r="B1357" i="1"/>
  <c r="C1333" i="1"/>
  <c r="D1333" i="1" s="1"/>
  <c r="F1333" i="1" s="1"/>
  <c r="B1351" i="1"/>
  <c r="C1327" i="1"/>
  <c r="D1327" i="1" s="1"/>
  <c r="F1327" i="1" s="1"/>
  <c r="B1379" i="1"/>
  <c r="C1355" i="1"/>
  <c r="D1355" i="1" s="1"/>
  <c r="F1355" i="1" s="1"/>
  <c r="B1354" i="1"/>
  <c r="C1330" i="1"/>
  <c r="D1330" i="1" s="1"/>
  <c r="F1330" i="1" s="1"/>
  <c r="B1353" i="1"/>
  <c r="C1329" i="1"/>
  <c r="D1329" i="1" s="1"/>
  <c r="F1329" i="1" s="1"/>
  <c r="B1363" i="1"/>
  <c r="C1339" i="1"/>
  <c r="D1339" i="1" s="1"/>
  <c r="F1339" i="1" s="1"/>
  <c r="B1356" i="1"/>
  <c r="C1332" i="1"/>
  <c r="D1332" i="1" s="1"/>
  <c r="F1332" i="1" s="1"/>
  <c r="B1349" i="1"/>
  <c r="C1325" i="1"/>
  <c r="D1325" i="1" s="1"/>
  <c r="F1325" i="1" s="1"/>
  <c r="B1364" i="1"/>
  <c r="C1340" i="1"/>
  <c r="D1340" i="1" s="1"/>
  <c r="F1340" i="1" s="1"/>
  <c r="B1362" i="1"/>
  <c r="C1338" i="1"/>
  <c r="D1338" i="1" s="1"/>
  <c r="F1338" i="1" s="1"/>
  <c r="B1361" i="1"/>
  <c r="C1337" i="1"/>
  <c r="D1337" i="1" s="1"/>
  <c r="F1337" i="1" s="1"/>
  <c r="D735" i="1" l="1"/>
  <c r="F735" i="1" s="1"/>
  <c r="C735" i="1"/>
  <c r="D706" i="1"/>
  <c r="F706" i="1" s="1"/>
  <c r="C706" i="1"/>
  <c r="B730" i="1"/>
  <c r="C719" i="1"/>
  <c r="D719" i="1" s="1"/>
  <c r="F719" i="1" s="1"/>
  <c r="B743" i="1"/>
  <c r="C704" i="1"/>
  <c r="B728" i="1"/>
  <c r="D704" i="1"/>
  <c r="F704" i="1" s="1"/>
  <c r="C709" i="1"/>
  <c r="B733" i="1"/>
  <c r="D709" i="1"/>
  <c r="F709" i="1" s="1"/>
  <c r="D727" i="1"/>
  <c r="F727" i="1" s="1"/>
  <c r="C727" i="1"/>
  <c r="C701" i="1"/>
  <c r="D701" i="1" s="1"/>
  <c r="F701" i="1" s="1"/>
  <c r="B725" i="1"/>
  <c r="C713" i="1"/>
  <c r="D713" i="1" s="1"/>
  <c r="F713" i="1" s="1"/>
  <c r="B737" i="1"/>
  <c r="C717" i="1"/>
  <c r="B741" i="1"/>
  <c r="D717" i="1"/>
  <c r="F717" i="1" s="1"/>
  <c r="C705" i="1"/>
  <c r="D705" i="1" s="1"/>
  <c r="F705" i="1" s="1"/>
  <c r="B729" i="1"/>
  <c r="C726" i="1"/>
  <c r="D726" i="1" s="1"/>
  <c r="F726" i="1" s="1"/>
  <c r="C722" i="1"/>
  <c r="D722" i="1"/>
  <c r="F722" i="1" s="1"/>
  <c r="B732" i="1"/>
  <c r="C708" i="1"/>
  <c r="D708" i="1" s="1"/>
  <c r="F708" i="1" s="1"/>
  <c r="C720" i="1"/>
  <c r="D720" i="1" s="1"/>
  <c r="F720" i="1" s="1"/>
  <c r="B744" i="1"/>
  <c r="D714" i="1"/>
  <c r="F714" i="1" s="1"/>
  <c r="C714" i="1"/>
  <c r="B738" i="1"/>
  <c r="C745" i="1"/>
  <c r="D745" i="1" s="1"/>
  <c r="F745" i="1" s="1"/>
  <c r="B724" i="1"/>
  <c r="C700" i="1"/>
  <c r="D700" i="1"/>
  <c r="F700" i="1" s="1"/>
  <c r="C740" i="1"/>
  <c r="D740" i="1" s="1"/>
  <c r="F740" i="1" s="1"/>
  <c r="D736" i="1"/>
  <c r="F736" i="1" s="1"/>
  <c r="C736" i="1"/>
  <c r="C718" i="1"/>
  <c r="D718" i="1" s="1"/>
  <c r="F718" i="1" s="1"/>
  <c r="B742" i="1"/>
  <c r="B731" i="1"/>
  <c r="C707" i="1"/>
  <c r="D707" i="1" s="1"/>
  <c r="F707" i="1" s="1"/>
  <c r="B1377" i="1"/>
  <c r="C1353" i="1"/>
  <c r="D1353" i="1" s="1"/>
  <c r="F1353" i="1" s="1"/>
  <c r="B1372" i="1"/>
  <c r="C1348" i="1"/>
  <c r="D1348" i="1" s="1"/>
  <c r="F1348" i="1" s="1"/>
  <c r="B1389" i="1"/>
  <c r="C1365" i="1"/>
  <c r="D1365" i="1" s="1"/>
  <c r="F1365" i="1" s="1"/>
  <c r="B1376" i="1"/>
  <c r="C1352" i="1"/>
  <c r="D1352" i="1" s="1"/>
  <c r="F1352" i="1" s="1"/>
  <c r="B1393" i="1"/>
  <c r="C1369" i="1"/>
  <c r="D1369" i="1" s="1"/>
  <c r="F1369" i="1" s="1"/>
  <c r="B1388" i="1"/>
  <c r="C1364" i="1"/>
  <c r="D1364" i="1" s="1"/>
  <c r="F1364" i="1" s="1"/>
  <c r="B1395" i="1"/>
  <c r="C1371" i="1"/>
  <c r="D1371" i="1" s="1"/>
  <c r="F1371" i="1" s="1"/>
  <c r="B1385" i="1"/>
  <c r="C1361" i="1"/>
  <c r="D1361" i="1" s="1"/>
  <c r="F1361" i="1" s="1"/>
  <c r="B1378" i="1"/>
  <c r="C1354" i="1"/>
  <c r="D1354" i="1" s="1"/>
  <c r="F1354" i="1" s="1"/>
  <c r="B1390" i="1"/>
  <c r="C1366" i="1"/>
  <c r="D1366" i="1" s="1"/>
  <c r="F1366" i="1" s="1"/>
  <c r="B1375" i="1"/>
  <c r="C1351" i="1"/>
  <c r="D1351" i="1" s="1"/>
  <c r="F1351" i="1" s="1"/>
  <c r="B1386" i="1"/>
  <c r="C1362" i="1"/>
  <c r="D1362" i="1" s="1"/>
  <c r="F1362" i="1" s="1"/>
  <c r="B1373" i="1"/>
  <c r="C1349" i="1"/>
  <c r="D1349" i="1" s="1"/>
  <c r="F1349" i="1" s="1"/>
  <c r="B1403" i="1"/>
  <c r="C1379" i="1"/>
  <c r="D1379" i="1" s="1"/>
  <c r="F1379" i="1" s="1"/>
  <c r="B1392" i="1"/>
  <c r="C1368" i="1"/>
  <c r="D1368" i="1" s="1"/>
  <c r="F1368" i="1" s="1"/>
  <c r="B1391" i="1"/>
  <c r="C1367" i="1"/>
  <c r="D1367" i="1" s="1"/>
  <c r="F1367" i="1" s="1"/>
  <c r="B1380" i="1"/>
  <c r="C1356" i="1"/>
  <c r="D1356" i="1" s="1"/>
  <c r="F1356" i="1" s="1"/>
  <c r="B1381" i="1"/>
  <c r="C1357" i="1"/>
  <c r="D1357" i="1" s="1"/>
  <c r="F1357" i="1" s="1"/>
  <c r="B1383" i="1"/>
  <c r="C1359" i="1"/>
  <c r="D1359" i="1" s="1"/>
  <c r="F1359" i="1" s="1"/>
  <c r="B1398" i="1"/>
  <c r="C1374" i="1"/>
  <c r="D1374" i="1" s="1"/>
  <c r="F1374" i="1" s="1"/>
  <c r="B1387" i="1"/>
  <c r="C1363" i="1"/>
  <c r="D1363" i="1" s="1"/>
  <c r="F1363" i="1" s="1"/>
  <c r="B1382" i="1"/>
  <c r="C1358" i="1"/>
  <c r="D1358" i="1" s="1"/>
  <c r="F1358" i="1" s="1"/>
  <c r="B1370" i="1"/>
  <c r="C1346" i="1"/>
  <c r="D1346" i="1" s="1"/>
  <c r="F1346" i="1" s="1"/>
  <c r="B1384" i="1"/>
  <c r="C1360" i="1"/>
  <c r="D1360" i="1" s="1"/>
  <c r="F1360" i="1" s="1"/>
  <c r="C744" i="1" l="1"/>
  <c r="D744" i="1" s="1"/>
  <c r="F744" i="1" s="1"/>
  <c r="C733" i="1"/>
  <c r="D733" i="1" s="1"/>
  <c r="F733" i="1" s="1"/>
  <c r="C741" i="1"/>
  <c r="D741" i="1" s="1"/>
  <c r="F741" i="1" s="1"/>
  <c r="C732" i="1"/>
  <c r="D732" i="1" s="1"/>
  <c r="F732" i="1" s="1"/>
  <c r="C737" i="1"/>
  <c r="D737" i="1"/>
  <c r="F737" i="1" s="1"/>
  <c r="C728" i="1"/>
  <c r="D728" i="1" s="1"/>
  <c r="F728" i="1" s="1"/>
  <c r="C743" i="1"/>
  <c r="D743" i="1" s="1"/>
  <c r="F743" i="1" s="1"/>
  <c r="D731" i="1"/>
  <c r="F731" i="1" s="1"/>
  <c r="C731" i="1"/>
  <c r="C725" i="1"/>
  <c r="D725" i="1" s="1"/>
  <c r="F725" i="1" s="1"/>
  <c r="C742" i="1"/>
  <c r="D742" i="1" s="1"/>
  <c r="F742" i="1" s="1"/>
  <c r="C738" i="1"/>
  <c r="D738" i="1" s="1"/>
  <c r="F738" i="1" s="1"/>
  <c r="D730" i="1"/>
  <c r="F730" i="1" s="1"/>
  <c r="C730" i="1"/>
  <c r="C724" i="1"/>
  <c r="D724" i="1"/>
  <c r="F724" i="1" s="1"/>
  <c r="D729" i="1"/>
  <c r="F729" i="1" s="1"/>
  <c r="C729" i="1"/>
  <c r="B1410" i="1"/>
  <c r="C1386" i="1"/>
  <c r="D1386" i="1" s="1"/>
  <c r="F1386" i="1" s="1"/>
  <c r="B1412" i="1"/>
  <c r="C1388" i="1"/>
  <c r="D1388" i="1" s="1"/>
  <c r="F1388" i="1" s="1"/>
  <c r="B1394" i="1"/>
  <c r="C1370" i="1"/>
  <c r="D1370" i="1" s="1"/>
  <c r="F1370" i="1" s="1"/>
  <c r="B1405" i="1"/>
  <c r="C1381" i="1"/>
  <c r="D1381" i="1" s="1"/>
  <c r="F1381" i="1" s="1"/>
  <c r="B1404" i="1"/>
  <c r="C1380" i="1"/>
  <c r="D1380" i="1" s="1"/>
  <c r="F1380" i="1" s="1"/>
  <c r="B1417" i="1"/>
  <c r="C1393" i="1"/>
  <c r="D1393" i="1" s="1"/>
  <c r="F1393" i="1" s="1"/>
  <c r="B1400" i="1"/>
  <c r="C1376" i="1"/>
  <c r="D1376" i="1" s="1"/>
  <c r="F1376" i="1" s="1"/>
  <c r="B1411" i="1"/>
  <c r="C1387" i="1"/>
  <c r="D1387" i="1" s="1"/>
  <c r="F1387" i="1" s="1"/>
  <c r="B1408" i="1"/>
  <c r="C1384" i="1"/>
  <c r="D1384" i="1" s="1"/>
  <c r="F1384" i="1" s="1"/>
  <c r="B1399" i="1"/>
  <c r="C1375" i="1"/>
  <c r="D1375" i="1" s="1"/>
  <c r="F1375" i="1" s="1"/>
  <c r="B1406" i="1"/>
  <c r="C1382" i="1"/>
  <c r="D1382" i="1" s="1"/>
  <c r="F1382" i="1" s="1"/>
  <c r="B1415" i="1"/>
  <c r="C1391" i="1"/>
  <c r="D1391" i="1" s="1"/>
  <c r="F1391" i="1" s="1"/>
  <c r="B1414" i="1"/>
  <c r="C1390" i="1"/>
  <c r="D1390" i="1" s="1"/>
  <c r="F1390" i="1" s="1"/>
  <c r="B1416" i="1"/>
  <c r="C1392" i="1"/>
  <c r="D1392" i="1" s="1"/>
  <c r="F1392" i="1" s="1"/>
  <c r="B1402" i="1"/>
  <c r="C1378" i="1"/>
  <c r="D1378" i="1" s="1"/>
  <c r="F1378" i="1" s="1"/>
  <c r="B1413" i="1"/>
  <c r="C1389" i="1"/>
  <c r="D1389" i="1" s="1"/>
  <c r="F1389" i="1" s="1"/>
  <c r="B1422" i="1"/>
  <c r="C1398" i="1"/>
  <c r="D1398" i="1" s="1"/>
  <c r="F1398" i="1" s="1"/>
  <c r="B1427" i="1"/>
  <c r="C1403" i="1"/>
  <c r="D1403" i="1" s="1"/>
  <c r="F1403" i="1" s="1"/>
  <c r="B1409" i="1"/>
  <c r="C1385" i="1"/>
  <c r="D1385" i="1" s="1"/>
  <c r="F1385" i="1" s="1"/>
  <c r="B1396" i="1"/>
  <c r="C1372" i="1"/>
  <c r="D1372" i="1" s="1"/>
  <c r="F1372" i="1" s="1"/>
  <c r="B1407" i="1"/>
  <c r="C1383" i="1"/>
  <c r="D1383" i="1" s="1"/>
  <c r="F1383" i="1" s="1"/>
  <c r="B1397" i="1"/>
  <c r="C1373" i="1"/>
  <c r="D1373" i="1" s="1"/>
  <c r="F1373" i="1" s="1"/>
  <c r="B1419" i="1"/>
  <c r="C1395" i="1"/>
  <c r="D1395" i="1" s="1"/>
  <c r="F1395" i="1" s="1"/>
  <c r="B1401" i="1"/>
  <c r="C1377" i="1"/>
  <c r="D1377" i="1" s="1"/>
  <c r="F1377" i="1" s="1"/>
  <c r="B1451" i="1" l="1"/>
  <c r="C1427" i="1"/>
  <c r="D1427" i="1" s="1"/>
  <c r="F1427" i="1" s="1"/>
  <c r="B1439" i="1"/>
  <c r="C1415" i="1"/>
  <c r="D1415" i="1" s="1"/>
  <c r="F1415" i="1" s="1"/>
  <c r="B1441" i="1"/>
  <c r="C1417" i="1"/>
  <c r="D1417" i="1" s="1"/>
  <c r="F1417" i="1" s="1"/>
  <c r="B1425" i="1"/>
  <c r="C1401" i="1"/>
  <c r="D1401" i="1" s="1"/>
  <c r="F1401" i="1" s="1"/>
  <c r="B1430" i="1"/>
  <c r="C1406" i="1"/>
  <c r="D1406" i="1" s="1"/>
  <c r="F1406" i="1" s="1"/>
  <c r="B1428" i="1"/>
  <c r="C1404" i="1"/>
  <c r="D1404" i="1" s="1"/>
  <c r="F1404" i="1" s="1"/>
  <c r="B1432" i="1"/>
  <c r="C1408" i="1"/>
  <c r="D1408" i="1" s="1"/>
  <c r="F1408" i="1" s="1"/>
  <c r="B1423" i="1"/>
  <c r="C1399" i="1"/>
  <c r="D1399" i="1" s="1"/>
  <c r="F1399" i="1" s="1"/>
  <c r="B1446" i="1"/>
  <c r="C1422" i="1"/>
  <c r="D1422" i="1" s="1"/>
  <c r="F1422" i="1" s="1"/>
  <c r="B1431" i="1"/>
  <c r="C1407" i="1"/>
  <c r="D1407" i="1" s="1"/>
  <c r="F1407" i="1" s="1"/>
  <c r="B1443" i="1"/>
  <c r="C1419" i="1"/>
  <c r="D1419" i="1" s="1"/>
  <c r="F1419" i="1" s="1"/>
  <c r="B1421" i="1"/>
  <c r="C1397" i="1"/>
  <c r="D1397" i="1" s="1"/>
  <c r="F1397" i="1" s="1"/>
  <c r="B1437" i="1"/>
  <c r="C1413" i="1"/>
  <c r="D1413" i="1" s="1"/>
  <c r="F1413" i="1" s="1"/>
  <c r="B1429" i="1"/>
  <c r="C1405" i="1"/>
  <c r="D1405" i="1" s="1"/>
  <c r="F1405" i="1" s="1"/>
  <c r="B1426" i="1"/>
  <c r="C1402" i="1"/>
  <c r="D1402" i="1" s="1"/>
  <c r="F1402" i="1" s="1"/>
  <c r="B1418" i="1"/>
  <c r="C1394" i="1"/>
  <c r="D1394" i="1" s="1"/>
  <c r="F1394" i="1" s="1"/>
  <c r="B1420" i="1"/>
  <c r="C1396" i="1"/>
  <c r="D1396" i="1" s="1"/>
  <c r="F1396" i="1" s="1"/>
  <c r="B1440" i="1"/>
  <c r="C1416" i="1"/>
  <c r="D1416" i="1" s="1"/>
  <c r="F1416" i="1" s="1"/>
  <c r="B1435" i="1"/>
  <c r="C1411" i="1"/>
  <c r="D1411" i="1" s="1"/>
  <c r="F1411" i="1" s="1"/>
  <c r="B1436" i="1"/>
  <c r="C1412" i="1"/>
  <c r="D1412" i="1" s="1"/>
  <c r="F1412" i="1" s="1"/>
  <c r="B1433" i="1"/>
  <c r="C1409" i="1"/>
  <c r="D1409" i="1" s="1"/>
  <c r="F1409" i="1" s="1"/>
  <c r="B1438" i="1"/>
  <c r="C1414" i="1"/>
  <c r="D1414" i="1" s="1"/>
  <c r="F1414" i="1" s="1"/>
  <c r="B1424" i="1"/>
  <c r="C1400" i="1"/>
  <c r="D1400" i="1" s="1"/>
  <c r="F1400" i="1" s="1"/>
  <c r="B1434" i="1"/>
  <c r="C1410" i="1"/>
  <c r="D1410" i="1" s="1"/>
  <c r="F1410" i="1" s="1"/>
  <c r="B1464" i="1" l="1"/>
  <c r="C1440" i="1"/>
  <c r="D1440" i="1" s="1"/>
  <c r="F1440" i="1" s="1"/>
  <c r="B1445" i="1"/>
  <c r="C1421" i="1"/>
  <c r="D1421" i="1" s="1"/>
  <c r="F1421" i="1" s="1"/>
  <c r="B1452" i="1"/>
  <c r="C1428" i="1"/>
  <c r="D1428" i="1" s="1"/>
  <c r="F1428" i="1" s="1"/>
  <c r="B1458" i="1"/>
  <c r="C1434" i="1"/>
  <c r="D1434" i="1" s="1"/>
  <c r="F1434" i="1" s="1"/>
  <c r="B1444" i="1"/>
  <c r="C1420" i="1"/>
  <c r="D1420" i="1" s="1"/>
  <c r="F1420" i="1" s="1"/>
  <c r="B1454" i="1"/>
  <c r="C1430" i="1"/>
  <c r="D1430" i="1" s="1"/>
  <c r="F1430" i="1" s="1"/>
  <c r="B1462" i="1"/>
  <c r="C1438" i="1"/>
  <c r="D1438" i="1" s="1"/>
  <c r="F1438" i="1" s="1"/>
  <c r="B1449" i="1"/>
  <c r="C1425" i="1"/>
  <c r="D1425" i="1" s="1"/>
  <c r="F1425" i="1" s="1"/>
  <c r="B1457" i="1"/>
  <c r="C1433" i="1"/>
  <c r="D1433" i="1" s="1"/>
  <c r="F1433" i="1" s="1"/>
  <c r="B1470" i="1"/>
  <c r="C1446" i="1"/>
  <c r="D1446" i="1" s="1"/>
  <c r="F1446" i="1" s="1"/>
  <c r="B1450" i="1"/>
  <c r="C1426" i="1"/>
  <c r="D1426" i="1" s="1"/>
  <c r="F1426" i="1" s="1"/>
  <c r="B1448" i="1"/>
  <c r="C1424" i="1"/>
  <c r="D1424" i="1" s="1"/>
  <c r="F1424" i="1" s="1"/>
  <c r="B1467" i="1"/>
  <c r="C1443" i="1"/>
  <c r="D1443" i="1" s="1"/>
  <c r="F1443" i="1" s="1"/>
  <c r="B1442" i="1"/>
  <c r="C1418" i="1"/>
  <c r="D1418" i="1" s="1"/>
  <c r="F1418" i="1" s="1"/>
  <c r="B1455" i="1"/>
  <c r="C1431" i="1"/>
  <c r="D1431" i="1" s="1"/>
  <c r="F1431" i="1" s="1"/>
  <c r="B1465" i="1"/>
  <c r="C1441" i="1"/>
  <c r="D1441" i="1" s="1"/>
  <c r="F1441" i="1" s="1"/>
  <c r="B1460" i="1"/>
  <c r="C1436" i="1"/>
  <c r="D1436" i="1" s="1"/>
  <c r="F1436" i="1" s="1"/>
  <c r="B1453" i="1"/>
  <c r="C1429" i="1"/>
  <c r="D1429" i="1" s="1"/>
  <c r="F1429" i="1" s="1"/>
  <c r="B1447" i="1"/>
  <c r="C1423" i="1"/>
  <c r="D1423" i="1" s="1"/>
  <c r="F1423" i="1" s="1"/>
  <c r="B1463" i="1"/>
  <c r="C1439" i="1"/>
  <c r="D1439" i="1" s="1"/>
  <c r="F1439" i="1" s="1"/>
  <c r="B1459" i="1"/>
  <c r="C1435" i="1"/>
  <c r="D1435" i="1" s="1"/>
  <c r="F1435" i="1" s="1"/>
  <c r="B1461" i="1"/>
  <c r="C1437" i="1"/>
  <c r="D1437" i="1" s="1"/>
  <c r="F1437" i="1" s="1"/>
  <c r="B1456" i="1"/>
  <c r="C1432" i="1"/>
  <c r="D1432" i="1" s="1"/>
  <c r="F1432" i="1" s="1"/>
  <c r="B1475" i="1"/>
  <c r="C1451" i="1"/>
  <c r="D1451" i="1" s="1"/>
  <c r="F1451" i="1" s="1"/>
  <c r="B1477" i="1" l="1"/>
  <c r="C1453" i="1"/>
  <c r="D1453" i="1" s="1"/>
  <c r="F1453" i="1" s="1"/>
  <c r="B1472" i="1"/>
  <c r="C1448" i="1"/>
  <c r="D1448" i="1" s="1"/>
  <c r="F1448" i="1" s="1"/>
  <c r="B1478" i="1"/>
  <c r="C1454" i="1"/>
  <c r="D1454" i="1" s="1"/>
  <c r="F1454" i="1" s="1"/>
  <c r="B1468" i="1"/>
  <c r="C1444" i="1"/>
  <c r="D1444" i="1" s="1"/>
  <c r="F1444" i="1" s="1"/>
  <c r="B1474" i="1"/>
  <c r="C1450" i="1"/>
  <c r="D1450" i="1" s="1"/>
  <c r="F1450" i="1" s="1"/>
  <c r="B1489" i="1"/>
  <c r="C1465" i="1"/>
  <c r="D1465" i="1" s="1"/>
  <c r="F1465" i="1" s="1"/>
  <c r="B1482" i="1"/>
  <c r="C1458" i="1"/>
  <c r="D1458" i="1" s="1"/>
  <c r="F1458" i="1" s="1"/>
  <c r="B1481" i="1"/>
  <c r="C1457" i="1"/>
  <c r="D1457" i="1" s="1"/>
  <c r="F1457" i="1" s="1"/>
  <c r="B1499" i="1"/>
  <c r="C1475" i="1"/>
  <c r="D1475" i="1" s="1"/>
  <c r="F1475" i="1" s="1"/>
  <c r="B1480" i="1"/>
  <c r="C1456" i="1"/>
  <c r="D1456" i="1" s="1"/>
  <c r="F1456" i="1" s="1"/>
  <c r="B1483" i="1"/>
  <c r="C1459" i="1"/>
  <c r="D1459" i="1" s="1"/>
  <c r="F1459" i="1" s="1"/>
  <c r="B1484" i="1"/>
  <c r="C1460" i="1"/>
  <c r="D1460" i="1" s="1"/>
  <c r="F1460" i="1" s="1"/>
  <c r="B1485" i="1"/>
  <c r="C1461" i="1"/>
  <c r="D1461" i="1" s="1"/>
  <c r="F1461" i="1" s="1"/>
  <c r="B1494" i="1"/>
  <c r="C1470" i="1"/>
  <c r="D1470" i="1" s="1"/>
  <c r="F1470" i="1" s="1"/>
  <c r="B1479" i="1"/>
  <c r="C1455" i="1"/>
  <c r="D1455" i="1" s="1"/>
  <c r="F1455" i="1" s="1"/>
  <c r="B1476" i="1"/>
  <c r="C1452" i="1"/>
  <c r="D1452" i="1" s="1"/>
  <c r="F1452" i="1" s="1"/>
  <c r="B1487" i="1"/>
  <c r="C1463" i="1"/>
  <c r="D1463" i="1" s="1"/>
  <c r="F1463" i="1" s="1"/>
  <c r="B1466" i="1"/>
  <c r="C1442" i="1"/>
  <c r="D1442" i="1" s="1"/>
  <c r="F1442" i="1" s="1"/>
  <c r="B1473" i="1"/>
  <c r="C1449" i="1"/>
  <c r="D1449" i="1" s="1"/>
  <c r="F1449" i="1" s="1"/>
  <c r="B1469" i="1"/>
  <c r="C1445" i="1"/>
  <c r="D1445" i="1" s="1"/>
  <c r="F1445" i="1" s="1"/>
  <c r="B1471" i="1"/>
  <c r="C1447" i="1"/>
  <c r="D1447" i="1" s="1"/>
  <c r="F1447" i="1" s="1"/>
  <c r="B1491" i="1"/>
  <c r="C1467" i="1"/>
  <c r="D1467" i="1" s="1"/>
  <c r="F1467" i="1" s="1"/>
  <c r="B1486" i="1"/>
  <c r="C1462" i="1"/>
  <c r="D1462" i="1" s="1"/>
  <c r="F1462" i="1" s="1"/>
  <c r="B1488" i="1"/>
  <c r="C1464" i="1"/>
  <c r="D1464" i="1" s="1"/>
  <c r="F1464" i="1" s="1"/>
  <c r="B1490" i="1" l="1"/>
  <c r="C1466" i="1"/>
  <c r="D1466" i="1" s="1"/>
  <c r="F1466" i="1" s="1"/>
  <c r="B1508" i="1"/>
  <c r="C1484" i="1"/>
  <c r="D1484" i="1" s="1"/>
  <c r="F1484" i="1" s="1"/>
  <c r="B1513" i="1"/>
  <c r="C1489" i="1"/>
  <c r="D1489" i="1" s="1"/>
  <c r="F1489" i="1" s="1"/>
  <c r="B1512" i="1"/>
  <c r="C1488" i="1"/>
  <c r="D1488" i="1" s="1"/>
  <c r="F1488" i="1" s="1"/>
  <c r="B1510" i="1"/>
  <c r="C1486" i="1"/>
  <c r="D1486" i="1" s="1"/>
  <c r="F1486" i="1" s="1"/>
  <c r="B1507" i="1"/>
  <c r="C1483" i="1"/>
  <c r="D1483" i="1" s="1"/>
  <c r="F1483" i="1" s="1"/>
  <c r="B1498" i="1"/>
  <c r="C1474" i="1"/>
  <c r="D1474" i="1" s="1"/>
  <c r="F1474" i="1" s="1"/>
  <c r="B1492" i="1"/>
  <c r="C1468" i="1"/>
  <c r="D1468" i="1" s="1"/>
  <c r="F1468" i="1" s="1"/>
  <c r="B1504" i="1"/>
  <c r="C1480" i="1"/>
  <c r="D1480" i="1" s="1"/>
  <c r="F1480" i="1" s="1"/>
  <c r="B1502" i="1"/>
  <c r="C1478" i="1"/>
  <c r="D1478" i="1" s="1"/>
  <c r="F1478" i="1" s="1"/>
  <c r="B1503" i="1"/>
  <c r="C1479" i="1"/>
  <c r="D1479" i="1" s="1"/>
  <c r="F1479" i="1" s="1"/>
  <c r="B1493" i="1"/>
  <c r="C1469" i="1"/>
  <c r="D1469" i="1" s="1"/>
  <c r="F1469" i="1" s="1"/>
  <c r="B1500" i="1"/>
  <c r="C1476" i="1"/>
  <c r="D1476" i="1" s="1"/>
  <c r="F1476" i="1" s="1"/>
  <c r="B1523" i="1"/>
  <c r="C1499" i="1"/>
  <c r="D1499" i="1" s="1"/>
  <c r="F1499" i="1" s="1"/>
  <c r="B1511" i="1"/>
  <c r="C1487" i="1"/>
  <c r="D1487" i="1" s="1"/>
  <c r="F1487" i="1" s="1"/>
  <c r="B1515" i="1"/>
  <c r="C1491" i="1"/>
  <c r="D1491" i="1" s="1"/>
  <c r="F1491" i="1" s="1"/>
  <c r="B1495" i="1"/>
  <c r="C1471" i="1"/>
  <c r="D1471" i="1" s="1"/>
  <c r="F1471" i="1" s="1"/>
  <c r="B1518" i="1"/>
  <c r="C1494" i="1"/>
  <c r="D1494" i="1" s="1"/>
  <c r="F1494" i="1" s="1"/>
  <c r="B1505" i="1"/>
  <c r="C1481" i="1"/>
  <c r="D1481" i="1" s="1"/>
  <c r="F1481" i="1" s="1"/>
  <c r="B1496" i="1"/>
  <c r="C1472" i="1"/>
  <c r="D1472" i="1" s="1"/>
  <c r="F1472" i="1" s="1"/>
  <c r="B1497" i="1"/>
  <c r="C1473" i="1"/>
  <c r="D1473" i="1" s="1"/>
  <c r="F1473" i="1" s="1"/>
  <c r="B1509" i="1"/>
  <c r="C1485" i="1"/>
  <c r="D1485" i="1" s="1"/>
  <c r="F1485" i="1" s="1"/>
  <c r="B1506" i="1"/>
  <c r="C1482" i="1"/>
  <c r="D1482" i="1" s="1"/>
  <c r="F1482" i="1" s="1"/>
  <c r="B1501" i="1"/>
  <c r="C1477" i="1"/>
  <c r="D1477" i="1" s="1"/>
  <c r="F1477" i="1" s="1"/>
  <c r="B1525" i="1" l="1"/>
  <c r="C1501" i="1"/>
  <c r="D1501" i="1" s="1"/>
  <c r="F1501" i="1" s="1"/>
  <c r="B1542" i="1"/>
  <c r="C1518" i="1"/>
  <c r="D1518" i="1" s="1"/>
  <c r="F1518" i="1" s="1"/>
  <c r="B1517" i="1"/>
  <c r="C1493" i="1"/>
  <c r="D1493" i="1" s="1"/>
  <c r="F1493" i="1" s="1"/>
  <c r="B1531" i="1"/>
  <c r="C1507" i="1"/>
  <c r="D1507" i="1" s="1"/>
  <c r="F1507" i="1" s="1"/>
  <c r="B1519" i="1"/>
  <c r="C1495" i="1"/>
  <c r="D1495" i="1" s="1"/>
  <c r="F1495" i="1" s="1"/>
  <c r="B1534" i="1"/>
  <c r="C1510" i="1"/>
  <c r="D1510" i="1" s="1"/>
  <c r="F1510" i="1" s="1"/>
  <c r="B1526" i="1"/>
  <c r="C1502" i="1"/>
  <c r="D1502" i="1" s="1"/>
  <c r="F1502" i="1" s="1"/>
  <c r="B1536" i="1"/>
  <c r="C1512" i="1"/>
  <c r="D1512" i="1" s="1"/>
  <c r="F1512" i="1" s="1"/>
  <c r="B1528" i="1"/>
  <c r="C1504" i="1"/>
  <c r="D1504" i="1" s="1"/>
  <c r="F1504" i="1" s="1"/>
  <c r="B1533" i="1"/>
  <c r="C1509" i="1"/>
  <c r="D1509" i="1" s="1"/>
  <c r="F1509" i="1" s="1"/>
  <c r="B1527" i="1"/>
  <c r="C1503" i="1"/>
  <c r="D1503" i="1" s="1"/>
  <c r="F1503" i="1" s="1"/>
  <c r="B1547" i="1"/>
  <c r="C1523" i="1"/>
  <c r="D1523" i="1" s="1"/>
  <c r="F1523" i="1" s="1"/>
  <c r="B1530" i="1"/>
  <c r="C1506" i="1"/>
  <c r="D1506" i="1" s="1"/>
  <c r="F1506" i="1" s="1"/>
  <c r="B1537" i="1"/>
  <c r="C1513" i="1"/>
  <c r="D1513" i="1" s="1"/>
  <c r="F1513" i="1" s="1"/>
  <c r="B1539" i="1"/>
  <c r="C1515" i="1"/>
  <c r="D1515" i="1" s="1"/>
  <c r="F1515" i="1" s="1"/>
  <c r="B1521" i="1"/>
  <c r="C1497" i="1"/>
  <c r="D1497" i="1" s="1"/>
  <c r="F1497" i="1" s="1"/>
  <c r="B1535" i="1"/>
  <c r="C1511" i="1"/>
  <c r="D1511" i="1" s="1"/>
  <c r="F1511" i="1" s="1"/>
  <c r="B1520" i="1"/>
  <c r="C1496" i="1"/>
  <c r="D1496" i="1" s="1"/>
  <c r="F1496" i="1" s="1"/>
  <c r="B1516" i="1"/>
  <c r="C1492" i="1"/>
  <c r="D1492" i="1" s="1"/>
  <c r="F1492" i="1" s="1"/>
  <c r="B1532" i="1"/>
  <c r="C1508" i="1"/>
  <c r="D1508" i="1" s="1"/>
  <c r="F1508" i="1" s="1"/>
  <c r="B1529" i="1"/>
  <c r="C1505" i="1"/>
  <c r="D1505" i="1" s="1"/>
  <c r="F1505" i="1" s="1"/>
  <c r="B1524" i="1"/>
  <c r="C1500" i="1"/>
  <c r="D1500" i="1" s="1"/>
  <c r="F1500" i="1" s="1"/>
  <c r="B1522" i="1"/>
  <c r="C1498" i="1"/>
  <c r="D1498" i="1" s="1"/>
  <c r="F1498" i="1" s="1"/>
  <c r="B1514" i="1"/>
  <c r="C1490" i="1"/>
  <c r="D1490" i="1" s="1"/>
  <c r="F1490" i="1" s="1"/>
  <c r="B1544" i="1" l="1"/>
  <c r="C1520" i="1"/>
  <c r="D1520" i="1" s="1"/>
  <c r="F1520" i="1" s="1"/>
  <c r="B1571" i="1"/>
  <c r="C1547" i="1"/>
  <c r="D1547" i="1" s="1"/>
  <c r="F1547" i="1" s="1"/>
  <c r="B1558" i="1"/>
  <c r="C1534" i="1"/>
  <c r="D1534" i="1" s="1"/>
  <c r="F1534" i="1" s="1"/>
  <c r="B1546" i="1"/>
  <c r="C1522" i="1"/>
  <c r="D1522" i="1" s="1"/>
  <c r="F1522" i="1" s="1"/>
  <c r="B1551" i="1"/>
  <c r="C1527" i="1"/>
  <c r="D1527" i="1" s="1"/>
  <c r="F1527" i="1" s="1"/>
  <c r="B1543" i="1"/>
  <c r="C1519" i="1"/>
  <c r="D1519" i="1" s="1"/>
  <c r="F1519" i="1" s="1"/>
  <c r="B1538" i="1"/>
  <c r="C1514" i="1"/>
  <c r="D1514" i="1" s="1"/>
  <c r="F1514" i="1" s="1"/>
  <c r="B1559" i="1"/>
  <c r="C1535" i="1"/>
  <c r="D1535" i="1" s="1"/>
  <c r="F1535" i="1" s="1"/>
  <c r="B1548" i="1"/>
  <c r="C1524" i="1"/>
  <c r="D1524" i="1" s="1"/>
  <c r="F1524" i="1" s="1"/>
  <c r="B1555" i="1"/>
  <c r="C1531" i="1"/>
  <c r="D1531" i="1" s="1"/>
  <c r="F1531" i="1" s="1"/>
  <c r="B1552" i="1"/>
  <c r="C1528" i="1"/>
  <c r="D1528" i="1" s="1"/>
  <c r="F1528" i="1" s="1"/>
  <c r="B1541" i="1"/>
  <c r="C1517" i="1"/>
  <c r="D1517" i="1" s="1"/>
  <c r="F1517" i="1" s="1"/>
  <c r="B1560" i="1"/>
  <c r="C1536" i="1"/>
  <c r="D1536" i="1" s="1"/>
  <c r="F1536" i="1" s="1"/>
  <c r="B1566" i="1"/>
  <c r="C1542" i="1"/>
  <c r="D1542" i="1" s="1"/>
  <c r="F1542" i="1" s="1"/>
  <c r="B1557" i="1"/>
  <c r="C1533" i="1"/>
  <c r="D1533" i="1" s="1"/>
  <c r="F1533" i="1" s="1"/>
  <c r="B1563" i="1"/>
  <c r="C1539" i="1"/>
  <c r="D1539" i="1" s="1"/>
  <c r="F1539" i="1" s="1"/>
  <c r="B1545" i="1"/>
  <c r="C1521" i="1"/>
  <c r="D1521" i="1" s="1"/>
  <c r="F1521" i="1" s="1"/>
  <c r="B1553" i="1"/>
  <c r="C1529" i="1"/>
  <c r="D1529" i="1" s="1"/>
  <c r="F1529" i="1" s="1"/>
  <c r="B1556" i="1"/>
  <c r="C1532" i="1"/>
  <c r="D1532" i="1" s="1"/>
  <c r="F1532" i="1" s="1"/>
  <c r="B1561" i="1"/>
  <c r="C1537" i="1"/>
  <c r="D1537" i="1" s="1"/>
  <c r="F1537" i="1" s="1"/>
  <c r="B1540" i="1"/>
  <c r="C1516" i="1"/>
  <c r="D1516" i="1" s="1"/>
  <c r="F1516" i="1" s="1"/>
  <c r="B1554" i="1"/>
  <c r="C1530" i="1"/>
  <c r="D1530" i="1" s="1"/>
  <c r="F1530" i="1" s="1"/>
  <c r="B1550" i="1"/>
  <c r="C1526" i="1"/>
  <c r="D1526" i="1" s="1"/>
  <c r="F1526" i="1" s="1"/>
  <c r="B1549" i="1"/>
  <c r="C1525" i="1"/>
  <c r="D1525" i="1" s="1"/>
  <c r="F1525" i="1" s="1"/>
  <c r="B1573" i="1" l="1"/>
  <c r="C1549" i="1"/>
  <c r="D1549" i="1" s="1"/>
  <c r="F1549" i="1" s="1"/>
  <c r="B1577" i="1"/>
  <c r="C1553" i="1"/>
  <c r="D1553" i="1" s="1"/>
  <c r="F1553" i="1" s="1"/>
  <c r="B1565" i="1"/>
  <c r="C1541" i="1"/>
  <c r="D1541" i="1" s="1"/>
  <c r="F1541" i="1" s="1"/>
  <c r="B1567" i="1"/>
  <c r="C1543" i="1"/>
  <c r="D1543" i="1" s="1"/>
  <c r="F1543" i="1" s="1"/>
  <c r="B1569" i="1"/>
  <c r="C1545" i="1"/>
  <c r="D1545" i="1" s="1"/>
  <c r="F1545" i="1" s="1"/>
  <c r="B1575" i="1"/>
  <c r="C1551" i="1"/>
  <c r="D1551" i="1" s="1"/>
  <c r="F1551" i="1" s="1"/>
  <c r="B1582" i="1"/>
  <c r="C1558" i="1"/>
  <c r="D1558" i="1" s="1"/>
  <c r="F1558" i="1" s="1"/>
  <c r="B1579" i="1"/>
  <c r="C1555" i="1"/>
  <c r="D1555" i="1" s="1"/>
  <c r="F1555" i="1" s="1"/>
  <c r="B1574" i="1"/>
  <c r="C1550" i="1"/>
  <c r="D1550" i="1" s="1"/>
  <c r="F1550" i="1" s="1"/>
  <c r="B1576" i="1"/>
  <c r="C1552" i="1"/>
  <c r="D1552" i="1" s="1"/>
  <c r="F1552" i="1" s="1"/>
  <c r="B1581" i="1"/>
  <c r="C1557" i="1"/>
  <c r="D1557" i="1" s="1"/>
  <c r="F1557" i="1" s="1"/>
  <c r="B1578" i="1"/>
  <c r="C1554" i="1"/>
  <c r="D1554" i="1" s="1"/>
  <c r="F1554" i="1" s="1"/>
  <c r="B1587" i="1"/>
  <c r="C1563" i="1"/>
  <c r="D1563" i="1" s="1"/>
  <c r="F1563" i="1" s="1"/>
  <c r="B1570" i="1"/>
  <c r="C1546" i="1"/>
  <c r="D1546" i="1" s="1"/>
  <c r="F1546" i="1" s="1"/>
  <c r="B1564" i="1"/>
  <c r="C1540" i="1"/>
  <c r="D1540" i="1" s="1"/>
  <c r="F1540" i="1" s="1"/>
  <c r="B1572" i="1"/>
  <c r="C1548" i="1"/>
  <c r="D1548" i="1" s="1"/>
  <c r="F1548" i="1" s="1"/>
  <c r="B1585" i="1"/>
  <c r="C1561" i="1"/>
  <c r="D1561" i="1" s="1"/>
  <c r="F1561" i="1" s="1"/>
  <c r="B1590" i="1"/>
  <c r="C1566" i="1"/>
  <c r="D1566" i="1" s="1"/>
  <c r="F1566" i="1" s="1"/>
  <c r="B1583" i="1"/>
  <c r="C1559" i="1"/>
  <c r="D1559" i="1" s="1"/>
  <c r="F1559" i="1" s="1"/>
  <c r="B1595" i="1"/>
  <c r="C1571" i="1"/>
  <c r="D1571" i="1" s="1"/>
  <c r="F1571" i="1" s="1"/>
  <c r="B1580" i="1"/>
  <c r="C1556" i="1"/>
  <c r="D1556" i="1" s="1"/>
  <c r="F1556" i="1" s="1"/>
  <c r="B1584" i="1"/>
  <c r="C1560" i="1"/>
  <c r="D1560" i="1" s="1"/>
  <c r="F1560" i="1" s="1"/>
  <c r="B1562" i="1"/>
  <c r="C1538" i="1"/>
  <c r="D1538" i="1" s="1"/>
  <c r="F1538" i="1" s="1"/>
  <c r="B1568" i="1"/>
  <c r="C1544" i="1"/>
  <c r="D1544" i="1" s="1"/>
  <c r="F1544" i="1" s="1"/>
  <c r="B1592" i="1" l="1"/>
  <c r="C1568" i="1"/>
  <c r="D1568" i="1" s="1"/>
  <c r="F1568" i="1" s="1"/>
  <c r="B1602" i="1"/>
  <c r="C1578" i="1"/>
  <c r="D1578" i="1" s="1"/>
  <c r="F1578" i="1" s="1"/>
  <c r="B1599" i="1"/>
  <c r="C1575" i="1"/>
  <c r="D1575" i="1" s="1"/>
  <c r="F1575" i="1" s="1"/>
  <c r="B1614" i="1"/>
  <c r="C1590" i="1"/>
  <c r="D1590" i="1" s="1"/>
  <c r="F1590" i="1" s="1"/>
  <c r="B1593" i="1"/>
  <c r="C1569" i="1"/>
  <c r="D1569" i="1" s="1"/>
  <c r="F1569" i="1" s="1"/>
  <c r="B1609" i="1"/>
  <c r="C1585" i="1"/>
  <c r="D1585" i="1" s="1"/>
  <c r="F1585" i="1" s="1"/>
  <c r="B1600" i="1"/>
  <c r="C1576" i="1"/>
  <c r="D1576" i="1" s="1"/>
  <c r="F1576" i="1" s="1"/>
  <c r="B1591" i="1"/>
  <c r="C1567" i="1"/>
  <c r="D1567" i="1" s="1"/>
  <c r="F1567" i="1" s="1"/>
  <c r="B1588" i="1"/>
  <c r="C1564" i="1"/>
  <c r="D1564" i="1" s="1"/>
  <c r="F1564" i="1" s="1"/>
  <c r="B1589" i="1"/>
  <c r="C1565" i="1"/>
  <c r="D1565" i="1" s="1"/>
  <c r="F1565" i="1" s="1"/>
  <c r="B1586" i="1"/>
  <c r="C1562" i="1"/>
  <c r="D1562" i="1" s="1"/>
  <c r="F1562" i="1" s="1"/>
  <c r="B1605" i="1"/>
  <c r="C1581" i="1"/>
  <c r="D1581" i="1" s="1"/>
  <c r="F1581" i="1" s="1"/>
  <c r="B1608" i="1"/>
  <c r="C1584" i="1"/>
  <c r="D1584" i="1" s="1"/>
  <c r="F1584" i="1" s="1"/>
  <c r="B1596" i="1"/>
  <c r="C1572" i="1"/>
  <c r="D1572" i="1" s="1"/>
  <c r="F1572" i="1" s="1"/>
  <c r="B1604" i="1"/>
  <c r="C1580" i="1"/>
  <c r="D1580" i="1" s="1"/>
  <c r="F1580" i="1" s="1"/>
  <c r="B1598" i="1"/>
  <c r="C1574" i="1"/>
  <c r="D1574" i="1" s="1"/>
  <c r="F1574" i="1" s="1"/>
  <c r="B1619" i="1"/>
  <c r="C1595" i="1"/>
  <c r="D1595" i="1" s="1"/>
  <c r="F1595" i="1" s="1"/>
  <c r="B1594" i="1"/>
  <c r="C1570" i="1"/>
  <c r="D1570" i="1" s="1"/>
  <c r="F1570" i="1" s="1"/>
  <c r="B1603" i="1"/>
  <c r="C1579" i="1"/>
  <c r="D1579" i="1" s="1"/>
  <c r="F1579" i="1" s="1"/>
  <c r="B1601" i="1"/>
  <c r="C1577" i="1"/>
  <c r="D1577" i="1" s="1"/>
  <c r="F1577" i="1" s="1"/>
  <c r="B1607" i="1"/>
  <c r="C1583" i="1"/>
  <c r="D1583" i="1" s="1"/>
  <c r="F1583" i="1" s="1"/>
  <c r="B1611" i="1"/>
  <c r="C1587" i="1"/>
  <c r="D1587" i="1" s="1"/>
  <c r="F1587" i="1" s="1"/>
  <c r="B1606" i="1"/>
  <c r="C1582" i="1"/>
  <c r="D1582" i="1" s="1"/>
  <c r="F1582" i="1" s="1"/>
  <c r="B1597" i="1"/>
  <c r="C1573" i="1"/>
  <c r="D1573" i="1" s="1"/>
  <c r="F1573" i="1" s="1"/>
  <c r="B1629" i="1" l="1"/>
  <c r="C1605" i="1"/>
  <c r="D1605" i="1" s="1"/>
  <c r="F1605" i="1" s="1"/>
  <c r="B1633" i="1"/>
  <c r="C1609" i="1"/>
  <c r="D1609" i="1" s="1"/>
  <c r="F1609" i="1" s="1"/>
  <c r="B1643" i="1"/>
  <c r="C1619" i="1"/>
  <c r="D1619" i="1" s="1"/>
  <c r="F1619" i="1" s="1"/>
  <c r="B1617" i="1"/>
  <c r="C1593" i="1"/>
  <c r="D1593" i="1" s="1"/>
  <c r="F1593" i="1" s="1"/>
  <c r="B1630" i="1"/>
  <c r="C1606" i="1"/>
  <c r="D1606" i="1" s="1"/>
  <c r="F1606" i="1" s="1"/>
  <c r="B1638" i="1"/>
  <c r="C1614" i="1"/>
  <c r="D1614" i="1" s="1"/>
  <c r="F1614" i="1" s="1"/>
  <c r="B1631" i="1"/>
  <c r="C1607" i="1"/>
  <c r="D1607" i="1" s="1"/>
  <c r="F1607" i="1" s="1"/>
  <c r="B1610" i="1"/>
  <c r="C1586" i="1"/>
  <c r="D1586" i="1" s="1"/>
  <c r="F1586" i="1" s="1"/>
  <c r="B1612" i="1"/>
  <c r="C1588" i="1"/>
  <c r="D1588" i="1" s="1"/>
  <c r="F1588" i="1" s="1"/>
  <c r="B1618" i="1"/>
  <c r="C1594" i="1"/>
  <c r="D1594" i="1" s="1"/>
  <c r="F1594" i="1" s="1"/>
  <c r="B1635" i="1"/>
  <c r="C1611" i="1"/>
  <c r="D1611" i="1" s="1"/>
  <c r="F1611" i="1" s="1"/>
  <c r="B1621" i="1"/>
  <c r="C1597" i="1"/>
  <c r="D1597" i="1" s="1"/>
  <c r="F1597" i="1" s="1"/>
  <c r="B1622" i="1"/>
  <c r="C1598" i="1"/>
  <c r="D1598" i="1" s="1"/>
  <c r="F1598" i="1" s="1"/>
  <c r="B1613" i="1"/>
  <c r="C1589" i="1"/>
  <c r="D1589" i="1" s="1"/>
  <c r="F1589" i="1" s="1"/>
  <c r="B1628" i="1"/>
  <c r="C1604" i="1"/>
  <c r="D1604" i="1" s="1"/>
  <c r="F1604" i="1" s="1"/>
  <c r="B1623" i="1"/>
  <c r="C1599" i="1"/>
  <c r="D1599" i="1" s="1"/>
  <c r="F1599" i="1" s="1"/>
  <c r="B1625" i="1"/>
  <c r="C1601" i="1"/>
  <c r="D1601" i="1" s="1"/>
  <c r="F1601" i="1" s="1"/>
  <c r="B1620" i="1"/>
  <c r="C1596" i="1"/>
  <c r="D1596" i="1" s="1"/>
  <c r="F1596" i="1" s="1"/>
  <c r="B1615" i="1"/>
  <c r="C1591" i="1"/>
  <c r="D1591" i="1" s="1"/>
  <c r="F1591" i="1" s="1"/>
  <c r="B1626" i="1"/>
  <c r="C1602" i="1"/>
  <c r="D1602" i="1" s="1"/>
  <c r="F1602" i="1" s="1"/>
  <c r="B1627" i="1"/>
  <c r="C1603" i="1"/>
  <c r="D1603" i="1" s="1"/>
  <c r="F1603" i="1" s="1"/>
  <c r="B1632" i="1"/>
  <c r="C1608" i="1"/>
  <c r="D1608" i="1" s="1"/>
  <c r="F1608" i="1" s="1"/>
  <c r="B1624" i="1"/>
  <c r="C1600" i="1"/>
  <c r="D1600" i="1" s="1"/>
  <c r="F1600" i="1" s="1"/>
  <c r="B1616" i="1"/>
  <c r="C1592" i="1"/>
  <c r="D1592" i="1" s="1"/>
  <c r="F1592" i="1" s="1"/>
  <c r="B1644" i="1" l="1"/>
  <c r="C1620" i="1"/>
  <c r="D1620" i="1" s="1"/>
  <c r="F1620" i="1" s="1"/>
  <c r="B1645" i="1"/>
  <c r="C1621" i="1"/>
  <c r="D1621" i="1" s="1"/>
  <c r="F1621" i="1" s="1"/>
  <c r="B1662" i="1"/>
  <c r="C1638" i="1"/>
  <c r="D1638" i="1" s="1"/>
  <c r="F1638" i="1" s="1"/>
  <c r="B1649" i="1"/>
  <c r="C1625" i="1"/>
  <c r="D1625" i="1" s="1"/>
  <c r="F1625" i="1" s="1"/>
  <c r="B1654" i="1"/>
  <c r="C1630" i="1"/>
  <c r="D1630" i="1" s="1"/>
  <c r="F1630" i="1" s="1"/>
  <c r="B1648" i="1"/>
  <c r="C1624" i="1"/>
  <c r="D1624" i="1" s="1"/>
  <c r="F1624" i="1" s="1"/>
  <c r="B1641" i="1"/>
  <c r="C1617" i="1"/>
  <c r="D1617" i="1" s="1"/>
  <c r="F1617" i="1" s="1"/>
  <c r="B1667" i="1"/>
  <c r="C1643" i="1"/>
  <c r="D1643" i="1" s="1"/>
  <c r="F1643" i="1" s="1"/>
  <c r="B1642" i="1"/>
  <c r="C1618" i="1"/>
  <c r="D1618" i="1" s="1"/>
  <c r="F1618" i="1" s="1"/>
  <c r="B1634" i="1"/>
  <c r="C1610" i="1"/>
  <c r="D1610" i="1" s="1"/>
  <c r="F1610" i="1" s="1"/>
  <c r="B1640" i="1"/>
  <c r="C1616" i="1"/>
  <c r="D1616" i="1" s="1"/>
  <c r="F1616" i="1" s="1"/>
  <c r="B1647" i="1"/>
  <c r="C1623" i="1"/>
  <c r="D1623" i="1" s="1"/>
  <c r="F1623" i="1" s="1"/>
  <c r="B1659" i="1"/>
  <c r="C1635" i="1"/>
  <c r="D1635" i="1" s="1"/>
  <c r="F1635" i="1" s="1"/>
  <c r="B1656" i="1"/>
  <c r="C1632" i="1"/>
  <c r="D1632" i="1" s="1"/>
  <c r="F1632" i="1" s="1"/>
  <c r="B1651" i="1"/>
  <c r="C1627" i="1"/>
  <c r="D1627" i="1" s="1"/>
  <c r="F1627" i="1" s="1"/>
  <c r="B1652" i="1"/>
  <c r="C1628" i="1"/>
  <c r="D1628" i="1" s="1"/>
  <c r="F1628" i="1" s="1"/>
  <c r="B1636" i="1"/>
  <c r="C1612" i="1"/>
  <c r="D1612" i="1" s="1"/>
  <c r="F1612" i="1" s="1"/>
  <c r="B1650" i="1"/>
  <c r="C1626" i="1"/>
  <c r="D1626" i="1" s="1"/>
  <c r="F1626" i="1" s="1"/>
  <c r="B1637" i="1"/>
  <c r="C1613" i="1"/>
  <c r="D1613" i="1" s="1"/>
  <c r="F1613" i="1" s="1"/>
  <c r="B1657" i="1"/>
  <c r="C1633" i="1"/>
  <c r="D1633" i="1" s="1"/>
  <c r="F1633" i="1" s="1"/>
  <c r="B1639" i="1"/>
  <c r="C1615" i="1"/>
  <c r="D1615" i="1" s="1"/>
  <c r="F1615" i="1" s="1"/>
  <c r="B1646" i="1"/>
  <c r="C1622" i="1"/>
  <c r="D1622" i="1" s="1"/>
  <c r="F1622" i="1" s="1"/>
  <c r="B1655" i="1"/>
  <c r="C1631" i="1"/>
  <c r="D1631" i="1" s="1"/>
  <c r="F1631" i="1" s="1"/>
  <c r="B1653" i="1"/>
  <c r="C1629" i="1"/>
  <c r="D1629" i="1" s="1"/>
  <c r="F1629" i="1" s="1"/>
  <c r="B1677" i="1" l="1"/>
  <c r="C1653" i="1"/>
  <c r="D1653" i="1" s="1"/>
  <c r="F1653" i="1" s="1"/>
  <c r="B1671" i="1"/>
  <c r="C1647" i="1"/>
  <c r="D1647" i="1" s="1"/>
  <c r="F1647" i="1" s="1"/>
  <c r="B1672" i="1"/>
  <c r="C1648" i="1"/>
  <c r="D1648" i="1" s="1"/>
  <c r="F1648" i="1" s="1"/>
  <c r="B1678" i="1"/>
  <c r="C1654" i="1"/>
  <c r="D1654" i="1" s="1"/>
  <c r="F1654" i="1" s="1"/>
  <c r="B1664" i="1"/>
  <c r="C1640" i="1"/>
  <c r="D1640" i="1" s="1"/>
  <c r="F1640" i="1" s="1"/>
  <c r="B1673" i="1"/>
  <c r="C1649" i="1"/>
  <c r="D1649" i="1" s="1"/>
  <c r="F1649" i="1" s="1"/>
  <c r="B1670" i="1"/>
  <c r="C1646" i="1"/>
  <c r="D1646" i="1" s="1"/>
  <c r="F1646" i="1" s="1"/>
  <c r="B1660" i="1"/>
  <c r="C1636" i="1"/>
  <c r="D1636" i="1" s="1"/>
  <c r="F1636" i="1" s="1"/>
  <c r="B1686" i="1"/>
  <c r="C1662" i="1"/>
  <c r="D1662" i="1" s="1"/>
  <c r="F1662" i="1" s="1"/>
  <c r="B1679" i="1"/>
  <c r="C1655" i="1"/>
  <c r="D1655" i="1" s="1"/>
  <c r="F1655" i="1" s="1"/>
  <c r="B1666" i="1"/>
  <c r="C1642" i="1"/>
  <c r="D1642" i="1" s="1"/>
  <c r="F1642" i="1" s="1"/>
  <c r="B1674" i="1"/>
  <c r="C1650" i="1"/>
  <c r="D1650" i="1" s="1"/>
  <c r="F1650" i="1" s="1"/>
  <c r="B1658" i="1"/>
  <c r="C1634" i="1"/>
  <c r="D1634" i="1" s="1"/>
  <c r="F1634" i="1" s="1"/>
  <c r="B1676" i="1"/>
  <c r="C1652" i="1"/>
  <c r="D1652" i="1" s="1"/>
  <c r="F1652" i="1" s="1"/>
  <c r="B1663" i="1"/>
  <c r="C1639" i="1"/>
  <c r="D1639" i="1" s="1"/>
  <c r="F1639" i="1" s="1"/>
  <c r="B1675" i="1"/>
  <c r="C1651" i="1"/>
  <c r="D1651" i="1" s="1"/>
  <c r="F1651" i="1" s="1"/>
  <c r="B1681" i="1"/>
  <c r="C1657" i="1"/>
  <c r="D1657" i="1" s="1"/>
  <c r="F1657" i="1" s="1"/>
  <c r="B1680" i="1"/>
  <c r="C1656" i="1"/>
  <c r="D1656" i="1" s="1"/>
  <c r="F1656" i="1" s="1"/>
  <c r="B1691" i="1"/>
  <c r="C1667" i="1"/>
  <c r="D1667" i="1" s="1"/>
  <c r="F1667" i="1" s="1"/>
  <c r="B1669" i="1"/>
  <c r="C1645" i="1"/>
  <c r="D1645" i="1" s="1"/>
  <c r="F1645" i="1" s="1"/>
  <c r="B1661" i="1"/>
  <c r="C1637" i="1"/>
  <c r="D1637" i="1" s="1"/>
  <c r="F1637" i="1" s="1"/>
  <c r="B1683" i="1"/>
  <c r="C1659" i="1"/>
  <c r="D1659" i="1" s="1"/>
  <c r="F1659" i="1" s="1"/>
  <c r="B1665" i="1"/>
  <c r="C1641" i="1"/>
  <c r="D1641" i="1" s="1"/>
  <c r="F1641" i="1" s="1"/>
  <c r="B1668" i="1"/>
  <c r="C1644" i="1"/>
  <c r="D1644" i="1" s="1"/>
  <c r="F1644" i="1" s="1"/>
  <c r="B1692" i="1" l="1"/>
  <c r="C1668" i="1"/>
  <c r="D1668" i="1" s="1"/>
  <c r="F1668" i="1" s="1"/>
  <c r="B1698" i="1"/>
  <c r="C1674" i="1"/>
  <c r="D1674" i="1" s="1"/>
  <c r="F1674" i="1" s="1"/>
  <c r="B1697" i="1"/>
  <c r="C1673" i="1"/>
  <c r="D1673" i="1" s="1"/>
  <c r="F1673" i="1" s="1"/>
  <c r="B1688" i="1"/>
  <c r="C1664" i="1"/>
  <c r="D1664" i="1" s="1"/>
  <c r="F1664" i="1" s="1"/>
  <c r="B1690" i="1"/>
  <c r="C1666" i="1"/>
  <c r="D1666" i="1" s="1"/>
  <c r="F1666" i="1" s="1"/>
  <c r="B1699" i="1"/>
  <c r="C1675" i="1"/>
  <c r="D1675" i="1" s="1"/>
  <c r="F1675" i="1" s="1"/>
  <c r="B1685" i="1"/>
  <c r="C1661" i="1"/>
  <c r="D1661" i="1" s="1"/>
  <c r="F1661" i="1" s="1"/>
  <c r="B1705" i="1"/>
  <c r="C1681" i="1"/>
  <c r="D1681" i="1" s="1"/>
  <c r="F1681" i="1" s="1"/>
  <c r="B1704" i="1"/>
  <c r="C1680" i="1"/>
  <c r="D1680" i="1" s="1"/>
  <c r="F1680" i="1" s="1"/>
  <c r="B1689" i="1"/>
  <c r="C1665" i="1"/>
  <c r="D1665" i="1" s="1"/>
  <c r="F1665" i="1" s="1"/>
  <c r="B1707" i="1"/>
  <c r="C1683" i="1"/>
  <c r="D1683" i="1" s="1"/>
  <c r="F1683" i="1" s="1"/>
  <c r="B1703" i="1"/>
  <c r="C1679" i="1"/>
  <c r="D1679" i="1" s="1"/>
  <c r="F1679" i="1" s="1"/>
  <c r="B1702" i="1"/>
  <c r="C1678" i="1"/>
  <c r="D1678" i="1" s="1"/>
  <c r="F1678" i="1" s="1"/>
  <c r="B1687" i="1"/>
  <c r="C1663" i="1"/>
  <c r="D1663" i="1" s="1"/>
  <c r="F1663" i="1" s="1"/>
  <c r="B1710" i="1"/>
  <c r="C1686" i="1"/>
  <c r="D1686" i="1" s="1"/>
  <c r="F1686" i="1" s="1"/>
  <c r="B1696" i="1"/>
  <c r="C1672" i="1"/>
  <c r="D1672" i="1" s="1"/>
  <c r="F1672" i="1" s="1"/>
  <c r="B1693" i="1"/>
  <c r="C1669" i="1"/>
  <c r="D1669" i="1" s="1"/>
  <c r="F1669" i="1" s="1"/>
  <c r="B1700" i="1"/>
  <c r="C1676" i="1"/>
  <c r="D1676" i="1" s="1"/>
  <c r="F1676" i="1" s="1"/>
  <c r="B1684" i="1"/>
  <c r="C1660" i="1"/>
  <c r="D1660" i="1" s="1"/>
  <c r="F1660" i="1" s="1"/>
  <c r="B1695" i="1"/>
  <c r="C1671" i="1"/>
  <c r="D1671" i="1" s="1"/>
  <c r="F1671" i="1" s="1"/>
  <c r="B1715" i="1"/>
  <c r="C1691" i="1"/>
  <c r="D1691" i="1" s="1"/>
  <c r="F1691" i="1" s="1"/>
  <c r="B1682" i="1"/>
  <c r="C1658" i="1"/>
  <c r="D1658" i="1" s="1"/>
  <c r="F1658" i="1" s="1"/>
  <c r="B1694" i="1"/>
  <c r="C1670" i="1"/>
  <c r="D1670" i="1" s="1"/>
  <c r="F1670" i="1" s="1"/>
  <c r="B1701" i="1"/>
  <c r="C1677" i="1"/>
  <c r="D1677" i="1" s="1"/>
  <c r="F1677" i="1" s="1"/>
  <c r="B1725" i="1" l="1"/>
  <c r="C1701" i="1"/>
  <c r="D1701" i="1" s="1"/>
  <c r="F1701" i="1" s="1"/>
  <c r="B1724" i="1"/>
  <c r="C1700" i="1"/>
  <c r="D1700" i="1" s="1"/>
  <c r="F1700" i="1" s="1"/>
  <c r="B1727" i="1"/>
  <c r="C1703" i="1"/>
  <c r="D1703" i="1" s="1"/>
  <c r="F1703" i="1" s="1"/>
  <c r="B1723" i="1"/>
  <c r="C1699" i="1"/>
  <c r="D1699" i="1" s="1"/>
  <c r="F1699" i="1" s="1"/>
  <c r="B1718" i="1"/>
  <c r="C1694" i="1"/>
  <c r="D1694" i="1" s="1"/>
  <c r="F1694" i="1" s="1"/>
  <c r="B1714" i="1"/>
  <c r="C1690" i="1"/>
  <c r="D1690" i="1" s="1"/>
  <c r="F1690" i="1" s="1"/>
  <c r="B1717" i="1"/>
  <c r="C1693" i="1"/>
  <c r="D1693" i="1" s="1"/>
  <c r="F1693" i="1" s="1"/>
  <c r="B1713" i="1"/>
  <c r="C1689" i="1"/>
  <c r="D1689" i="1" s="1"/>
  <c r="F1689" i="1" s="1"/>
  <c r="B1712" i="1"/>
  <c r="C1688" i="1"/>
  <c r="D1688" i="1" s="1"/>
  <c r="F1688" i="1" s="1"/>
  <c r="B1706" i="1"/>
  <c r="C1682" i="1"/>
  <c r="D1682" i="1" s="1"/>
  <c r="F1682" i="1" s="1"/>
  <c r="B1739" i="1"/>
  <c r="C1715" i="1"/>
  <c r="D1715" i="1" s="1"/>
  <c r="F1715" i="1" s="1"/>
  <c r="B1728" i="1"/>
  <c r="C1704" i="1"/>
  <c r="D1704" i="1" s="1"/>
  <c r="F1704" i="1" s="1"/>
  <c r="B1721" i="1"/>
  <c r="C1697" i="1"/>
  <c r="D1697" i="1" s="1"/>
  <c r="F1697" i="1" s="1"/>
  <c r="B1731" i="1"/>
  <c r="C1707" i="1"/>
  <c r="D1707" i="1" s="1"/>
  <c r="F1707" i="1" s="1"/>
  <c r="B1711" i="1"/>
  <c r="C1687" i="1"/>
  <c r="D1687" i="1" s="1"/>
  <c r="F1687" i="1" s="1"/>
  <c r="B1722" i="1"/>
  <c r="C1698" i="1"/>
  <c r="D1698" i="1" s="1"/>
  <c r="F1698" i="1" s="1"/>
  <c r="B1720" i="1"/>
  <c r="C1696" i="1"/>
  <c r="D1696" i="1" s="1"/>
  <c r="F1696" i="1" s="1"/>
  <c r="B1734" i="1"/>
  <c r="C1710" i="1"/>
  <c r="D1710" i="1" s="1"/>
  <c r="F1710" i="1" s="1"/>
  <c r="B1719" i="1"/>
  <c r="C1695" i="1"/>
  <c r="D1695" i="1" s="1"/>
  <c r="F1695" i="1" s="1"/>
  <c r="B1729" i="1"/>
  <c r="C1705" i="1"/>
  <c r="D1705" i="1" s="1"/>
  <c r="F1705" i="1" s="1"/>
  <c r="B1708" i="1"/>
  <c r="C1684" i="1"/>
  <c r="D1684" i="1" s="1"/>
  <c r="F1684" i="1" s="1"/>
  <c r="B1726" i="1"/>
  <c r="C1702" i="1"/>
  <c r="D1702" i="1" s="1"/>
  <c r="F1702" i="1" s="1"/>
  <c r="B1709" i="1"/>
  <c r="C1685" i="1"/>
  <c r="D1685" i="1" s="1"/>
  <c r="F1685" i="1" s="1"/>
  <c r="B1716" i="1"/>
  <c r="C1692" i="1"/>
  <c r="D1692" i="1" s="1"/>
  <c r="F1692" i="1" s="1"/>
  <c r="B1758" i="1" l="1"/>
  <c r="C1734" i="1"/>
  <c r="D1734" i="1" s="1"/>
  <c r="F1734" i="1" s="1"/>
  <c r="B1752" i="1"/>
  <c r="C1728" i="1"/>
  <c r="D1728" i="1" s="1"/>
  <c r="F1728" i="1" s="1"/>
  <c r="B1738" i="1"/>
  <c r="C1714" i="1"/>
  <c r="D1714" i="1" s="1"/>
  <c r="F1714" i="1" s="1"/>
  <c r="B1763" i="1"/>
  <c r="C1739" i="1"/>
  <c r="D1739" i="1" s="1"/>
  <c r="F1739" i="1" s="1"/>
  <c r="B1742" i="1"/>
  <c r="C1718" i="1"/>
  <c r="D1718" i="1" s="1"/>
  <c r="F1718" i="1" s="1"/>
  <c r="B1740" i="1"/>
  <c r="C1716" i="1"/>
  <c r="D1716" i="1" s="1"/>
  <c r="F1716" i="1" s="1"/>
  <c r="B1735" i="1"/>
  <c r="C1711" i="1"/>
  <c r="D1711" i="1" s="1"/>
  <c r="F1711" i="1" s="1"/>
  <c r="B1746" i="1"/>
  <c r="C1722" i="1"/>
  <c r="D1722" i="1" s="1"/>
  <c r="F1722" i="1" s="1"/>
  <c r="B1747" i="1"/>
  <c r="C1723" i="1"/>
  <c r="D1723" i="1" s="1"/>
  <c r="F1723" i="1" s="1"/>
  <c r="B1733" i="1"/>
  <c r="C1709" i="1"/>
  <c r="D1709" i="1" s="1"/>
  <c r="F1709" i="1" s="1"/>
  <c r="B1744" i="1"/>
  <c r="C1720" i="1"/>
  <c r="D1720" i="1" s="1"/>
  <c r="F1720" i="1" s="1"/>
  <c r="B1750" i="1"/>
  <c r="C1726" i="1"/>
  <c r="D1726" i="1" s="1"/>
  <c r="F1726" i="1" s="1"/>
  <c r="B1730" i="1"/>
  <c r="C1706" i="1"/>
  <c r="D1706" i="1" s="1"/>
  <c r="F1706" i="1" s="1"/>
  <c r="B1732" i="1"/>
  <c r="C1708" i="1"/>
  <c r="D1708" i="1" s="1"/>
  <c r="F1708" i="1" s="1"/>
  <c r="B1736" i="1"/>
  <c r="C1712" i="1"/>
  <c r="D1712" i="1" s="1"/>
  <c r="F1712" i="1" s="1"/>
  <c r="B1751" i="1"/>
  <c r="C1727" i="1"/>
  <c r="D1727" i="1" s="1"/>
  <c r="F1727" i="1" s="1"/>
  <c r="B1753" i="1"/>
  <c r="C1729" i="1"/>
  <c r="D1729" i="1" s="1"/>
  <c r="F1729" i="1" s="1"/>
  <c r="B1755" i="1"/>
  <c r="C1731" i="1"/>
  <c r="D1731" i="1" s="1"/>
  <c r="F1731" i="1" s="1"/>
  <c r="B1737" i="1"/>
  <c r="C1713" i="1"/>
  <c r="D1713" i="1" s="1"/>
  <c r="F1713" i="1" s="1"/>
  <c r="B1748" i="1"/>
  <c r="C1724" i="1"/>
  <c r="D1724" i="1" s="1"/>
  <c r="F1724" i="1" s="1"/>
  <c r="B1743" i="1"/>
  <c r="C1719" i="1"/>
  <c r="D1719" i="1" s="1"/>
  <c r="F1719" i="1" s="1"/>
  <c r="B1745" i="1"/>
  <c r="C1721" i="1"/>
  <c r="D1721" i="1" s="1"/>
  <c r="F1721" i="1" s="1"/>
  <c r="B1741" i="1"/>
  <c r="C1717" i="1"/>
  <c r="D1717" i="1" s="1"/>
  <c r="F1717" i="1" s="1"/>
  <c r="B1749" i="1"/>
  <c r="C1725" i="1"/>
  <c r="D1725" i="1" s="1"/>
  <c r="F1725" i="1" s="1"/>
  <c r="B1773" i="1" l="1"/>
  <c r="C1749" i="1"/>
  <c r="D1749" i="1" s="1"/>
  <c r="F1749" i="1" s="1"/>
  <c r="B1779" i="1"/>
  <c r="C1755" i="1"/>
  <c r="D1755" i="1" s="1"/>
  <c r="F1755" i="1" s="1"/>
  <c r="B1774" i="1"/>
  <c r="C1750" i="1"/>
  <c r="D1750" i="1" s="1"/>
  <c r="F1750" i="1" s="1"/>
  <c r="B1764" i="1"/>
  <c r="C1740" i="1"/>
  <c r="D1740" i="1" s="1"/>
  <c r="F1740" i="1" s="1"/>
  <c r="B1768" i="1"/>
  <c r="C1744" i="1"/>
  <c r="D1744" i="1" s="1"/>
  <c r="F1744" i="1" s="1"/>
  <c r="B1766" i="1"/>
  <c r="C1742" i="1"/>
  <c r="D1742" i="1" s="1"/>
  <c r="F1742" i="1" s="1"/>
  <c r="B1777" i="1"/>
  <c r="C1753" i="1"/>
  <c r="D1753" i="1" s="1"/>
  <c r="F1753" i="1" s="1"/>
  <c r="B1787" i="1"/>
  <c r="C1763" i="1"/>
  <c r="D1763" i="1" s="1"/>
  <c r="F1763" i="1" s="1"/>
  <c r="B1762" i="1"/>
  <c r="C1738" i="1"/>
  <c r="D1738" i="1" s="1"/>
  <c r="F1738" i="1" s="1"/>
  <c r="B1769" i="1"/>
  <c r="C1745" i="1"/>
  <c r="D1745" i="1" s="1"/>
  <c r="F1745" i="1" s="1"/>
  <c r="B1765" i="1"/>
  <c r="C1741" i="1"/>
  <c r="D1741" i="1" s="1"/>
  <c r="F1741" i="1" s="1"/>
  <c r="B1767" i="1"/>
  <c r="C1743" i="1"/>
  <c r="D1743" i="1" s="1"/>
  <c r="F1743" i="1" s="1"/>
  <c r="B1771" i="1"/>
  <c r="C1747" i="1"/>
  <c r="D1747" i="1" s="1"/>
  <c r="F1747" i="1" s="1"/>
  <c r="B1770" i="1"/>
  <c r="C1746" i="1"/>
  <c r="D1746" i="1" s="1"/>
  <c r="F1746" i="1" s="1"/>
  <c r="B1757" i="1"/>
  <c r="C1733" i="1"/>
  <c r="D1733" i="1" s="1"/>
  <c r="F1733" i="1" s="1"/>
  <c r="B1775" i="1"/>
  <c r="C1751" i="1"/>
  <c r="D1751" i="1" s="1"/>
  <c r="F1751" i="1" s="1"/>
  <c r="B1760" i="1"/>
  <c r="C1736" i="1"/>
  <c r="D1736" i="1" s="1"/>
  <c r="F1736" i="1" s="1"/>
  <c r="B1772" i="1"/>
  <c r="C1748" i="1"/>
  <c r="D1748" i="1" s="1"/>
  <c r="F1748" i="1" s="1"/>
  <c r="B1756" i="1"/>
  <c r="C1732" i="1"/>
  <c r="D1732" i="1" s="1"/>
  <c r="F1732" i="1" s="1"/>
  <c r="B1776" i="1"/>
  <c r="C1752" i="1"/>
  <c r="D1752" i="1" s="1"/>
  <c r="F1752" i="1" s="1"/>
  <c r="B1761" i="1"/>
  <c r="C1737" i="1"/>
  <c r="D1737" i="1" s="1"/>
  <c r="F1737" i="1" s="1"/>
  <c r="B1754" i="1"/>
  <c r="C1730" i="1"/>
  <c r="D1730" i="1" s="1"/>
  <c r="F1730" i="1" s="1"/>
  <c r="B1759" i="1"/>
  <c r="C1735" i="1"/>
  <c r="D1735" i="1" s="1"/>
  <c r="F1735" i="1" s="1"/>
  <c r="B1782" i="1"/>
  <c r="C1758" i="1"/>
  <c r="D1758" i="1" s="1"/>
  <c r="F1758" i="1" s="1"/>
  <c r="B1796" i="1" l="1"/>
  <c r="C1772" i="1"/>
  <c r="D1772" i="1" s="1"/>
  <c r="F1772" i="1" s="1"/>
  <c r="B1791" i="1"/>
  <c r="C1767" i="1"/>
  <c r="D1767" i="1" s="1"/>
  <c r="F1767" i="1" s="1"/>
  <c r="B1790" i="1"/>
  <c r="C1766" i="1"/>
  <c r="D1766" i="1" s="1"/>
  <c r="F1766" i="1" s="1"/>
  <c r="B1789" i="1"/>
  <c r="C1765" i="1"/>
  <c r="D1765" i="1" s="1"/>
  <c r="F1765" i="1" s="1"/>
  <c r="B1799" i="1"/>
  <c r="C1775" i="1"/>
  <c r="D1775" i="1" s="1"/>
  <c r="F1775" i="1" s="1"/>
  <c r="B1788" i="1"/>
  <c r="C1764" i="1"/>
  <c r="D1764" i="1" s="1"/>
  <c r="F1764" i="1" s="1"/>
  <c r="B1785" i="1"/>
  <c r="C1761" i="1"/>
  <c r="D1761" i="1" s="1"/>
  <c r="F1761" i="1" s="1"/>
  <c r="B1783" i="1"/>
  <c r="C1759" i="1"/>
  <c r="D1759" i="1" s="1"/>
  <c r="F1759" i="1" s="1"/>
  <c r="B1792" i="1"/>
  <c r="C1768" i="1"/>
  <c r="D1768" i="1" s="1"/>
  <c r="F1768" i="1" s="1"/>
  <c r="B1781" i="1"/>
  <c r="C1757" i="1"/>
  <c r="D1757" i="1" s="1"/>
  <c r="F1757" i="1" s="1"/>
  <c r="B1806" i="1"/>
  <c r="C1782" i="1"/>
  <c r="D1782" i="1" s="1"/>
  <c r="F1782" i="1" s="1"/>
  <c r="B1784" i="1"/>
  <c r="C1760" i="1"/>
  <c r="D1760" i="1" s="1"/>
  <c r="F1760" i="1" s="1"/>
  <c r="B1778" i="1"/>
  <c r="C1754" i="1"/>
  <c r="D1754" i="1" s="1"/>
  <c r="F1754" i="1" s="1"/>
  <c r="B1793" i="1"/>
  <c r="C1769" i="1"/>
  <c r="D1769" i="1" s="1"/>
  <c r="F1769" i="1" s="1"/>
  <c r="B1786" i="1"/>
  <c r="C1762" i="1"/>
  <c r="D1762" i="1" s="1"/>
  <c r="F1762" i="1" s="1"/>
  <c r="B1798" i="1"/>
  <c r="C1774" i="1"/>
  <c r="D1774" i="1" s="1"/>
  <c r="F1774" i="1" s="1"/>
  <c r="B1800" i="1"/>
  <c r="C1776" i="1"/>
  <c r="D1776" i="1" s="1"/>
  <c r="F1776" i="1" s="1"/>
  <c r="B1794" i="1"/>
  <c r="C1770" i="1"/>
  <c r="D1770" i="1" s="1"/>
  <c r="F1770" i="1" s="1"/>
  <c r="B1811" i="1"/>
  <c r="C1787" i="1"/>
  <c r="D1787" i="1" s="1"/>
  <c r="F1787" i="1" s="1"/>
  <c r="B1803" i="1"/>
  <c r="C1779" i="1"/>
  <c r="D1779" i="1" s="1"/>
  <c r="F1779" i="1" s="1"/>
  <c r="B1780" i="1"/>
  <c r="C1756" i="1"/>
  <c r="D1756" i="1" s="1"/>
  <c r="F1756" i="1" s="1"/>
  <c r="B1795" i="1"/>
  <c r="C1771" i="1"/>
  <c r="D1771" i="1" s="1"/>
  <c r="F1771" i="1" s="1"/>
  <c r="B1801" i="1"/>
  <c r="C1777" i="1"/>
  <c r="D1777" i="1" s="1"/>
  <c r="F1777" i="1" s="1"/>
  <c r="B1797" i="1"/>
  <c r="C1773" i="1"/>
  <c r="D1773" i="1" s="1"/>
  <c r="F1773" i="1" s="1"/>
  <c r="B1818" i="1" l="1"/>
  <c r="C1794" i="1"/>
  <c r="D1794" i="1" s="1"/>
  <c r="F1794" i="1" s="1"/>
  <c r="B1808" i="1"/>
  <c r="C1784" i="1"/>
  <c r="D1784" i="1" s="1"/>
  <c r="F1784" i="1" s="1"/>
  <c r="B1812" i="1"/>
  <c r="C1788" i="1"/>
  <c r="D1788" i="1" s="1"/>
  <c r="F1788" i="1" s="1"/>
  <c r="B1823" i="1"/>
  <c r="C1799" i="1"/>
  <c r="D1799" i="1" s="1"/>
  <c r="F1799" i="1" s="1"/>
  <c r="B1825" i="1"/>
  <c r="C1801" i="1"/>
  <c r="D1801" i="1" s="1"/>
  <c r="F1801" i="1" s="1"/>
  <c r="B1813" i="1"/>
  <c r="C1789" i="1"/>
  <c r="D1789" i="1" s="1"/>
  <c r="F1789" i="1" s="1"/>
  <c r="B1830" i="1"/>
  <c r="C1806" i="1"/>
  <c r="D1806" i="1" s="1"/>
  <c r="F1806" i="1" s="1"/>
  <c r="B1819" i="1"/>
  <c r="C1795" i="1"/>
  <c r="D1795" i="1" s="1"/>
  <c r="F1795" i="1" s="1"/>
  <c r="B1805" i="1"/>
  <c r="C1781" i="1"/>
  <c r="D1781" i="1" s="1"/>
  <c r="F1781" i="1" s="1"/>
  <c r="B1810" i="1"/>
  <c r="C1786" i="1"/>
  <c r="D1786" i="1" s="1"/>
  <c r="F1786" i="1" s="1"/>
  <c r="B1804" i="1"/>
  <c r="C1780" i="1"/>
  <c r="D1780" i="1" s="1"/>
  <c r="F1780" i="1" s="1"/>
  <c r="B1821" i="1"/>
  <c r="C1797" i="1"/>
  <c r="D1797" i="1" s="1"/>
  <c r="F1797" i="1" s="1"/>
  <c r="B1824" i="1"/>
  <c r="C1800" i="1"/>
  <c r="D1800" i="1" s="1"/>
  <c r="F1800" i="1" s="1"/>
  <c r="B1822" i="1"/>
  <c r="C1798" i="1"/>
  <c r="D1798" i="1" s="1"/>
  <c r="F1798" i="1" s="1"/>
  <c r="B1816" i="1"/>
  <c r="C1792" i="1"/>
  <c r="D1792" i="1" s="1"/>
  <c r="F1792" i="1" s="1"/>
  <c r="B1814" i="1"/>
  <c r="C1790" i="1"/>
  <c r="D1790" i="1" s="1"/>
  <c r="F1790" i="1" s="1"/>
  <c r="B1827" i="1"/>
  <c r="C1803" i="1"/>
  <c r="D1803" i="1" s="1"/>
  <c r="F1803" i="1" s="1"/>
  <c r="B1817" i="1"/>
  <c r="C1793" i="1"/>
  <c r="D1793" i="1" s="1"/>
  <c r="F1793" i="1" s="1"/>
  <c r="B1807" i="1"/>
  <c r="C1783" i="1"/>
  <c r="D1783" i="1" s="1"/>
  <c r="F1783" i="1" s="1"/>
  <c r="B1815" i="1"/>
  <c r="C1791" i="1"/>
  <c r="D1791" i="1" s="1"/>
  <c r="F1791" i="1" s="1"/>
  <c r="B1835" i="1"/>
  <c r="C1811" i="1"/>
  <c r="D1811" i="1" s="1"/>
  <c r="F1811" i="1" s="1"/>
  <c r="B1802" i="1"/>
  <c r="C1778" i="1"/>
  <c r="D1778" i="1" s="1"/>
  <c r="F1778" i="1" s="1"/>
  <c r="B1809" i="1"/>
  <c r="C1785" i="1"/>
  <c r="D1785" i="1" s="1"/>
  <c r="F1785" i="1" s="1"/>
  <c r="B1820" i="1"/>
  <c r="C1796" i="1"/>
  <c r="D1796" i="1" s="1"/>
  <c r="F1796" i="1" s="1"/>
  <c r="B1845" i="1" l="1"/>
  <c r="C1821" i="1"/>
  <c r="D1821" i="1" s="1"/>
  <c r="F1821" i="1" s="1"/>
  <c r="B1837" i="1"/>
  <c r="C1813" i="1"/>
  <c r="D1813" i="1" s="1"/>
  <c r="F1813" i="1" s="1"/>
  <c r="B1844" i="1"/>
  <c r="C1820" i="1"/>
  <c r="D1820" i="1" s="1"/>
  <c r="F1820" i="1" s="1"/>
  <c r="B1849" i="1"/>
  <c r="C1825" i="1"/>
  <c r="D1825" i="1" s="1"/>
  <c r="F1825" i="1" s="1"/>
  <c r="B1847" i="1"/>
  <c r="C1823" i="1"/>
  <c r="D1823" i="1" s="1"/>
  <c r="F1823" i="1" s="1"/>
  <c r="B1841" i="1"/>
  <c r="C1817" i="1"/>
  <c r="D1817" i="1" s="1"/>
  <c r="F1817" i="1" s="1"/>
  <c r="B1851" i="1"/>
  <c r="C1827" i="1"/>
  <c r="D1827" i="1" s="1"/>
  <c r="F1827" i="1" s="1"/>
  <c r="B1826" i="1"/>
  <c r="C1802" i="1"/>
  <c r="D1802" i="1" s="1"/>
  <c r="F1802" i="1" s="1"/>
  <c r="B1828" i="1"/>
  <c r="C1804" i="1"/>
  <c r="D1804" i="1" s="1"/>
  <c r="F1804" i="1" s="1"/>
  <c r="B1836" i="1"/>
  <c r="C1812" i="1"/>
  <c r="D1812" i="1" s="1"/>
  <c r="F1812" i="1" s="1"/>
  <c r="B1834" i="1"/>
  <c r="C1810" i="1"/>
  <c r="D1810" i="1" s="1"/>
  <c r="F1810" i="1" s="1"/>
  <c r="B1833" i="1"/>
  <c r="C1809" i="1"/>
  <c r="D1809" i="1" s="1"/>
  <c r="F1809" i="1" s="1"/>
  <c r="B1838" i="1"/>
  <c r="C1814" i="1"/>
  <c r="D1814" i="1" s="1"/>
  <c r="F1814" i="1" s="1"/>
  <c r="B1859" i="1"/>
  <c r="C1835" i="1"/>
  <c r="D1835" i="1" s="1"/>
  <c r="F1835" i="1" s="1"/>
  <c r="B1840" i="1"/>
  <c r="C1816" i="1"/>
  <c r="D1816" i="1" s="1"/>
  <c r="F1816" i="1" s="1"/>
  <c r="B1829" i="1"/>
  <c r="C1805" i="1"/>
  <c r="D1805" i="1" s="1"/>
  <c r="F1805" i="1" s="1"/>
  <c r="B1839" i="1"/>
  <c r="C1815" i="1"/>
  <c r="D1815" i="1" s="1"/>
  <c r="F1815" i="1" s="1"/>
  <c r="B1846" i="1"/>
  <c r="C1822" i="1"/>
  <c r="D1822" i="1" s="1"/>
  <c r="F1822" i="1" s="1"/>
  <c r="B1843" i="1"/>
  <c r="C1819" i="1"/>
  <c r="D1819" i="1" s="1"/>
  <c r="F1819" i="1" s="1"/>
  <c r="B1832" i="1"/>
  <c r="C1808" i="1"/>
  <c r="D1808" i="1" s="1"/>
  <c r="F1808" i="1" s="1"/>
  <c r="B1831" i="1"/>
  <c r="C1807" i="1"/>
  <c r="D1807" i="1" s="1"/>
  <c r="F1807" i="1" s="1"/>
  <c r="B1848" i="1"/>
  <c r="C1824" i="1"/>
  <c r="D1824" i="1" s="1"/>
  <c r="F1824" i="1" s="1"/>
  <c r="B1854" i="1"/>
  <c r="C1830" i="1"/>
  <c r="D1830" i="1" s="1"/>
  <c r="F1830" i="1" s="1"/>
  <c r="B1842" i="1"/>
  <c r="C1818" i="1"/>
  <c r="D1818" i="1" s="1"/>
  <c r="F1818" i="1" s="1"/>
  <c r="B1870" i="1" l="1"/>
  <c r="C1846" i="1"/>
  <c r="D1846" i="1" s="1"/>
  <c r="F1846" i="1" s="1"/>
  <c r="B1857" i="1"/>
  <c r="C1833" i="1"/>
  <c r="D1833" i="1" s="1"/>
  <c r="F1833" i="1" s="1"/>
  <c r="B1865" i="1"/>
  <c r="C1841" i="1"/>
  <c r="D1841" i="1" s="1"/>
  <c r="F1841" i="1" s="1"/>
  <c r="B1871" i="1"/>
  <c r="C1847" i="1"/>
  <c r="D1847" i="1" s="1"/>
  <c r="F1847" i="1" s="1"/>
  <c r="B1853" i="1"/>
  <c r="C1829" i="1"/>
  <c r="D1829" i="1" s="1"/>
  <c r="F1829" i="1" s="1"/>
  <c r="B1866" i="1"/>
  <c r="C1842" i="1"/>
  <c r="D1842" i="1" s="1"/>
  <c r="F1842" i="1" s="1"/>
  <c r="B1878" i="1"/>
  <c r="C1854" i="1"/>
  <c r="D1854" i="1" s="1"/>
  <c r="F1854" i="1" s="1"/>
  <c r="B1863" i="1"/>
  <c r="C1839" i="1"/>
  <c r="D1839" i="1" s="1"/>
  <c r="F1839" i="1" s="1"/>
  <c r="B1852" i="1"/>
  <c r="C1828" i="1"/>
  <c r="D1828" i="1" s="1"/>
  <c r="F1828" i="1" s="1"/>
  <c r="B1873" i="1"/>
  <c r="C1849" i="1"/>
  <c r="D1849" i="1" s="1"/>
  <c r="F1849" i="1" s="1"/>
  <c r="B1864" i="1"/>
  <c r="C1840" i="1"/>
  <c r="D1840" i="1" s="1"/>
  <c r="F1840" i="1" s="1"/>
  <c r="B1858" i="1"/>
  <c r="C1834" i="1"/>
  <c r="D1834" i="1" s="1"/>
  <c r="F1834" i="1" s="1"/>
  <c r="B1872" i="1"/>
  <c r="C1848" i="1"/>
  <c r="D1848" i="1" s="1"/>
  <c r="F1848" i="1" s="1"/>
  <c r="B1860" i="1"/>
  <c r="C1836" i="1"/>
  <c r="D1836" i="1" s="1"/>
  <c r="F1836" i="1" s="1"/>
  <c r="B1855" i="1"/>
  <c r="C1831" i="1"/>
  <c r="D1831" i="1" s="1"/>
  <c r="F1831" i="1" s="1"/>
  <c r="B1868" i="1"/>
  <c r="C1844" i="1"/>
  <c r="D1844" i="1" s="1"/>
  <c r="F1844" i="1" s="1"/>
  <c r="B1856" i="1"/>
  <c r="C1832" i="1"/>
  <c r="D1832" i="1" s="1"/>
  <c r="F1832" i="1" s="1"/>
  <c r="B1883" i="1"/>
  <c r="C1859" i="1"/>
  <c r="D1859" i="1" s="1"/>
  <c r="F1859" i="1" s="1"/>
  <c r="B1850" i="1"/>
  <c r="C1826" i="1"/>
  <c r="D1826" i="1" s="1"/>
  <c r="F1826" i="1" s="1"/>
  <c r="B1861" i="1"/>
  <c r="C1837" i="1"/>
  <c r="D1837" i="1" s="1"/>
  <c r="F1837" i="1" s="1"/>
  <c r="B1867" i="1"/>
  <c r="C1843" i="1"/>
  <c r="D1843" i="1" s="1"/>
  <c r="F1843" i="1" s="1"/>
  <c r="B1862" i="1"/>
  <c r="C1838" i="1"/>
  <c r="D1838" i="1" s="1"/>
  <c r="F1838" i="1" s="1"/>
  <c r="B1875" i="1"/>
  <c r="C1851" i="1"/>
  <c r="D1851" i="1" s="1"/>
  <c r="F1851" i="1" s="1"/>
  <c r="B1869" i="1"/>
  <c r="C1845" i="1"/>
  <c r="D1845" i="1" s="1"/>
  <c r="F1845" i="1" s="1"/>
  <c r="B1907" i="1" l="1"/>
  <c r="C1883" i="1"/>
  <c r="D1883" i="1" s="1"/>
  <c r="F1883" i="1" s="1"/>
  <c r="B1882" i="1"/>
  <c r="C1858" i="1"/>
  <c r="D1858" i="1" s="1"/>
  <c r="F1858" i="1" s="1"/>
  <c r="B1890" i="1"/>
  <c r="C1866" i="1"/>
  <c r="D1866" i="1" s="1"/>
  <c r="F1866" i="1" s="1"/>
  <c r="B1880" i="1"/>
  <c r="C1856" i="1"/>
  <c r="D1856" i="1" s="1"/>
  <c r="F1856" i="1" s="1"/>
  <c r="B1886" i="1"/>
  <c r="C1862" i="1"/>
  <c r="D1862" i="1" s="1"/>
  <c r="F1862" i="1" s="1"/>
  <c r="B1877" i="1"/>
  <c r="C1853" i="1"/>
  <c r="D1853" i="1" s="1"/>
  <c r="F1853" i="1" s="1"/>
  <c r="B1897" i="1"/>
  <c r="C1873" i="1"/>
  <c r="D1873" i="1" s="1"/>
  <c r="F1873" i="1" s="1"/>
  <c r="B1891" i="1"/>
  <c r="C1867" i="1"/>
  <c r="D1867" i="1" s="1"/>
  <c r="F1867" i="1" s="1"/>
  <c r="B1893" i="1"/>
  <c r="C1869" i="1"/>
  <c r="D1869" i="1" s="1"/>
  <c r="F1869" i="1" s="1"/>
  <c r="B1884" i="1"/>
  <c r="C1860" i="1"/>
  <c r="D1860" i="1" s="1"/>
  <c r="F1860" i="1" s="1"/>
  <c r="B1888" i="1"/>
  <c r="C1864" i="1"/>
  <c r="D1864" i="1" s="1"/>
  <c r="F1864" i="1" s="1"/>
  <c r="B1889" i="1"/>
  <c r="C1865" i="1"/>
  <c r="D1865" i="1" s="1"/>
  <c r="F1865" i="1" s="1"/>
  <c r="B1899" i="1"/>
  <c r="C1875" i="1"/>
  <c r="D1875" i="1" s="1"/>
  <c r="F1875" i="1" s="1"/>
  <c r="B1892" i="1"/>
  <c r="C1868" i="1"/>
  <c r="D1868" i="1" s="1"/>
  <c r="F1868" i="1" s="1"/>
  <c r="B1895" i="1"/>
  <c r="C1871" i="1"/>
  <c r="D1871" i="1" s="1"/>
  <c r="F1871" i="1" s="1"/>
  <c r="B1879" i="1"/>
  <c r="C1855" i="1"/>
  <c r="D1855" i="1" s="1"/>
  <c r="F1855" i="1" s="1"/>
  <c r="B1876" i="1"/>
  <c r="C1852" i="1"/>
  <c r="D1852" i="1" s="1"/>
  <c r="F1852" i="1" s="1"/>
  <c r="B1885" i="1"/>
  <c r="C1861" i="1"/>
  <c r="D1861" i="1" s="1"/>
  <c r="F1861" i="1" s="1"/>
  <c r="B1887" i="1"/>
  <c r="C1863" i="1"/>
  <c r="D1863" i="1" s="1"/>
  <c r="F1863" i="1" s="1"/>
  <c r="B1881" i="1"/>
  <c r="C1857" i="1"/>
  <c r="D1857" i="1" s="1"/>
  <c r="F1857" i="1" s="1"/>
  <c r="B1874" i="1"/>
  <c r="C1850" i="1"/>
  <c r="D1850" i="1" s="1"/>
  <c r="F1850" i="1" s="1"/>
  <c r="B1896" i="1"/>
  <c r="C1872" i="1"/>
  <c r="D1872" i="1" s="1"/>
  <c r="F1872" i="1" s="1"/>
  <c r="B1902" i="1"/>
  <c r="C1878" i="1"/>
  <c r="D1878" i="1" s="1"/>
  <c r="F1878" i="1" s="1"/>
  <c r="B1894" i="1"/>
  <c r="C1870" i="1"/>
  <c r="D1870" i="1" s="1"/>
  <c r="F1870" i="1" s="1"/>
  <c r="B1918" i="1" l="1"/>
  <c r="C1894" i="1"/>
  <c r="D1894" i="1" s="1"/>
  <c r="F1894" i="1" s="1"/>
  <c r="B1909" i="1"/>
  <c r="C1885" i="1"/>
  <c r="D1885" i="1" s="1"/>
  <c r="F1885" i="1" s="1"/>
  <c r="B1913" i="1"/>
  <c r="C1889" i="1"/>
  <c r="D1889" i="1" s="1"/>
  <c r="F1889" i="1" s="1"/>
  <c r="B1901" i="1"/>
  <c r="C1877" i="1"/>
  <c r="D1877" i="1" s="1"/>
  <c r="F1877" i="1" s="1"/>
  <c r="B1900" i="1"/>
  <c r="C1876" i="1"/>
  <c r="D1876" i="1" s="1"/>
  <c r="F1876" i="1" s="1"/>
  <c r="B1912" i="1"/>
  <c r="C1888" i="1"/>
  <c r="D1888" i="1" s="1"/>
  <c r="F1888" i="1" s="1"/>
  <c r="B1910" i="1"/>
  <c r="C1886" i="1"/>
  <c r="D1886" i="1" s="1"/>
  <c r="F1886" i="1" s="1"/>
  <c r="B1904" i="1"/>
  <c r="C1880" i="1"/>
  <c r="D1880" i="1" s="1"/>
  <c r="F1880" i="1" s="1"/>
  <c r="B1898" i="1"/>
  <c r="C1874" i="1"/>
  <c r="D1874" i="1" s="1"/>
  <c r="F1874" i="1" s="1"/>
  <c r="B1914" i="1"/>
  <c r="C1890" i="1"/>
  <c r="D1890" i="1" s="1"/>
  <c r="F1890" i="1" s="1"/>
  <c r="B1926" i="1"/>
  <c r="C1902" i="1"/>
  <c r="D1902" i="1" s="1"/>
  <c r="F1902" i="1" s="1"/>
  <c r="B1920" i="1"/>
  <c r="C1896" i="1"/>
  <c r="D1896" i="1" s="1"/>
  <c r="F1896" i="1" s="1"/>
  <c r="B1905" i="1"/>
  <c r="C1881" i="1"/>
  <c r="D1881" i="1" s="1"/>
  <c r="F1881" i="1" s="1"/>
  <c r="B1906" i="1"/>
  <c r="C1882" i="1"/>
  <c r="D1882" i="1" s="1"/>
  <c r="F1882" i="1" s="1"/>
  <c r="B1908" i="1"/>
  <c r="C1884" i="1"/>
  <c r="D1884" i="1" s="1"/>
  <c r="F1884" i="1" s="1"/>
  <c r="B1903" i="1"/>
  <c r="C1879" i="1"/>
  <c r="D1879" i="1" s="1"/>
  <c r="F1879" i="1" s="1"/>
  <c r="B1919" i="1"/>
  <c r="C1895" i="1"/>
  <c r="D1895" i="1" s="1"/>
  <c r="F1895" i="1" s="1"/>
  <c r="B1917" i="1"/>
  <c r="C1893" i="1"/>
  <c r="D1893" i="1" s="1"/>
  <c r="F1893" i="1" s="1"/>
  <c r="B1916" i="1"/>
  <c r="C1892" i="1"/>
  <c r="D1892" i="1" s="1"/>
  <c r="F1892" i="1" s="1"/>
  <c r="B1915" i="1"/>
  <c r="C1891" i="1"/>
  <c r="D1891" i="1" s="1"/>
  <c r="F1891" i="1" s="1"/>
  <c r="B1911" i="1"/>
  <c r="C1887" i="1"/>
  <c r="D1887" i="1" s="1"/>
  <c r="F1887" i="1" s="1"/>
  <c r="B1923" i="1"/>
  <c r="C1899" i="1"/>
  <c r="D1899" i="1" s="1"/>
  <c r="F1899" i="1" s="1"/>
  <c r="B1921" i="1"/>
  <c r="C1897" i="1"/>
  <c r="D1897" i="1" s="1"/>
  <c r="F1897" i="1" s="1"/>
  <c r="B1931" i="1"/>
  <c r="C1907" i="1"/>
  <c r="D1907" i="1" s="1"/>
  <c r="F1907" i="1" s="1"/>
  <c r="B1941" i="1" l="1"/>
  <c r="C1917" i="1"/>
  <c r="D1917" i="1" s="1"/>
  <c r="F1917" i="1" s="1"/>
  <c r="B1944" i="1"/>
  <c r="C1920" i="1"/>
  <c r="D1920" i="1" s="1"/>
  <c r="F1920" i="1" s="1"/>
  <c r="B1936" i="1"/>
  <c r="C1912" i="1"/>
  <c r="D1912" i="1" s="1"/>
  <c r="F1912" i="1" s="1"/>
  <c r="B1943" i="1"/>
  <c r="C1919" i="1"/>
  <c r="D1919" i="1" s="1"/>
  <c r="F1919" i="1" s="1"/>
  <c r="B1924" i="1"/>
  <c r="C1900" i="1"/>
  <c r="D1900" i="1" s="1"/>
  <c r="F1900" i="1" s="1"/>
  <c r="B1938" i="1"/>
  <c r="C1914" i="1"/>
  <c r="D1914" i="1" s="1"/>
  <c r="F1914" i="1" s="1"/>
  <c r="B1945" i="1"/>
  <c r="C1921" i="1"/>
  <c r="D1921" i="1" s="1"/>
  <c r="F1921" i="1" s="1"/>
  <c r="B1955" i="1"/>
  <c r="C1931" i="1"/>
  <c r="D1931" i="1" s="1"/>
  <c r="F1931" i="1" s="1"/>
  <c r="B1950" i="1"/>
  <c r="C1926" i="1"/>
  <c r="D1926" i="1" s="1"/>
  <c r="F1926" i="1" s="1"/>
  <c r="B1947" i="1"/>
  <c r="C1923" i="1"/>
  <c r="D1923" i="1" s="1"/>
  <c r="F1923" i="1" s="1"/>
  <c r="B1927" i="1"/>
  <c r="C1903" i="1"/>
  <c r="D1903" i="1" s="1"/>
  <c r="F1903" i="1" s="1"/>
  <c r="B1925" i="1"/>
  <c r="C1901" i="1"/>
  <c r="D1901" i="1" s="1"/>
  <c r="F1901" i="1" s="1"/>
  <c r="B1935" i="1"/>
  <c r="C1911" i="1"/>
  <c r="D1911" i="1" s="1"/>
  <c r="F1911" i="1" s="1"/>
  <c r="B1932" i="1"/>
  <c r="C1908" i="1"/>
  <c r="D1908" i="1" s="1"/>
  <c r="F1908" i="1" s="1"/>
  <c r="B1922" i="1"/>
  <c r="C1898" i="1"/>
  <c r="D1898" i="1" s="1"/>
  <c r="F1898" i="1" s="1"/>
  <c r="B1937" i="1"/>
  <c r="C1913" i="1"/>
  <c r="D1913" i="1" s="1"/>
  <c r="F1913" i="1" s="1"/>
  <c r="B1939" i="1"/>
  <c r="C1915" i="1"/>
  <c r="D1915" i="1" s="1"/>
  <c r="F1915" i="1" s="1"/>
  <c r="B1930" i="1"/>
  <c r="C1906" i="1"/>
  <c r="D1906" i="1" s="1"/>
  <c r="F1906" i="1" s="1"/>
  <c r="B1928" i="1"/>
  <c r="C1904" i="1"/>
  <c r="D1904" i="1" s="1"/>
  <c r="F1904" i="1" s="1"/>
  <c r="B1933" i="1"/>
  <c r="C1909" i="1"/>
  <c r="D1909" i="1" s="1"/>
  <c r="F1909" i="1" s="1"/>
  <c r="B1940" i="1"/>
  <c r="C1916" i="1"/>
  <c r="D1916" i="1" s="1"/>
  <c r="F1916" i="1" s="1"/>
  <c r="B1929" i="1"/>
  <c r="C1905" i="1"/>
  <c r="D1905" i="1" s="1"/>
  <c r="F1905" i="1" s="1"/>
  <c r="B1934" i="1"/>
  <c r="C1910" i="1"/>
  <c r="D1910" i="1" s="1"/>
  <c r="F1910" i="1" s="1"/>
  <c r="B1942" i="1"/>
  <c r="C1918" i="1"/>
  <c r="D1918" i="1" s="1"/>
  <c r="F1918" i="1" s="1"/>
  <c r="B1954" i="1" l="1"/>
  <c r="C1930" i="1"/>
  <c r="D1930" i="1" s="1"/>
  <c r="F1930" i="1" s="1"/>
  <c r="B1949" i="1"/>
  <c r="C1925" i="1"/>
  <c r="D1925" i="1" s="1"/>
  <c r="F1925" i="1" s="1"/>
  <c r="B1962" i="1"/>
  <c r="C1938" i="1"/>
  <c r="D1938" i="1" s="1"/>
  <c r="F1938" i="1" s="1"/>
  <c r="B1963" i="1"/>
  <c r="C1939" i="1"/>
  <c r="D1939" i="1" s="1"/>
  <c r="F1939" i="1" s="1"/>
  <c r="B1951" i="1"/>
  <c r="C1927" i="1"/>
  <c r="D1927" i="1" s="1"/>
  <c r="F1927" i="1" s="1"/>
  <c r="B1948" i="1"/>
  <c r="C1924" i="1"/>
  <c r="D1924" i="1" s="1"/>
  <c r="F1924" i="1" s="1"/>
  <c r="B1967" i="1"/>
  <c r="C1943" i="1"/>
  <c r="D1943" i="1" s="1"/>
  <c r="F1943" i="1" s="1"/>
  <c r="B1958" i="1"/>
  <c r="C1934" i="1"/>
  <c r="D1934" i="1" s="1"/>
  <c r="F1934" i="1" s="1"/>
  <c r="B1960" i="1"/>
  <c r="C1936" i="1"/>
  <c r="D1936" i="1" s="1"/>
  <c r="F1936" i="1" s="1"/>
  <c r="B1961" i="1"/>
  <c r="C1937" i="1"/>
  <c r="D1937" i="1" s="1"/>
  <c r="F1937" i="1" s="1"/>
  <c r="B1974" i="1"/>
  <c r="C1950" i="1"/>
  <c r="D1950" i="1" s="1"/>
  <c r="F1950" i="1" s="1"/>
  <c r="B1979" i="1"/>
  <c r="C1955" i="1"/>
  <c r="D1955" i="1" s="1"/>
  <c r="F1955" i="1" s="1"/>
  <c r="B1966" i="1"/>
  <c r="C1942" i="1"/>
  <c r="D1942" i="1" s="1"/>
  <c r="F1942" i="1" s="1"/>
  <c r="B1946" i="1"/>
  <c r="C1922" i="1"/>
  <c r="D1922" i="1" s="1"/>
  <c r="F1922" i="1" s="1"/>
  <c r="B1953" i="1"/>
  <c r="C1929" i="1"/>
  <c r="D1929" i="1" s="1"/>
  <c r="F1929" i="1" s="1"/>
  <c r="B1971" i="1"/>
  <c r="C1947" i="1"/>
  <c r="D1947" i="1" s="1"/>
  <c r="F1947" i="1" s="1"/>
  <c r="B1964" i="1"/>
  <c r="C1940" i="1"/>
  <c r="D1940" i="1" s="1"/>
  <c r="F1940" i="1" s="1"/>
  <c r="B1957" i="1"/>
  <c r="C1933" i="1"/>
  <c r="D1933" i="1" s="1"/>
  <c r="F1933" i="1" s="1"/>
  <c r="B1956" i="1"/>
  <c r="C1932" i="1"/>
  <c r="D1932" i="1" s="1"/>
  <c r="F1932" i="1" s="1"/>
  <c r="B1968" i="1"/>
  <c r="C1944" i="1"/>
  <c r="D1944" i="1" s="1"/>
  <c r="F1944" i="1" s="1"/>
  <c r="B1952" i="1"/>
  <c r="C1928" i="1"/>
  <c r="D1928" i="1" s="1"/>
  <c r="F1928" i="1" s="1"/>
  <c r="B1959" i="1"/>
  <c r="C1935" i="1"/>
  <c r="D1935" i="1" s="1"/>
  <c r="F1935" i="1" s="1"/>
  <c r="B1969" i="1"/>
  <c r="C1945" i="1"/>
  <c r="D1945" i="1" s="1"/>
  <c r="F1945" i="1" s="1"/>
  <c r="B1965" i="1"/>
  <c r="C1941" i="1"/>
  <c r="D1941" i="1" s="1"/>
  <c r="F1941" i="1" s="1"/>
  <c r="B1989" i="1" l="1"/>
  <c r="C1965" i="1"/>
  <c r="D1965" i="1" s="1"/>
  <c r="F1965" i="1" s="1"/>
  <c r="B2003" i="1"/>
  <c r="C1979" i="1"/>
  <c r="D1979" i="1" s="1"/>
  <c r="F1979" i="1" s="1"/>
  <c r="B1972" i="1"/>
  <c r="C1948" i="1"/>
  <c r="D1948" i="1" s="1"/>
  <c r="F1948" i="1" s="1"/>
  <c r="B1998" i="1"/>
  <c r="C1974" i="1"/>
  <c r="D1974" i="1" s="1"/>
  <c r="F1974" i="1" s="1"/>
  <c r="B1981" i="1"/>
  <c r="C1957" i="1"/>
  <c r="D1957" i="1" s="1"/>
  <c r="F1957" i="1" s="1"/>
  <c r="B1993" i="1"/>
  <c r="C1969" i="1"/>
  <c r="D1969" i="1" s="1"/>
  <c r="F1969" i="1" s="1"/>
  <c r="B1995" i="1"/>
  <c r="C1971" i="1"/>
  <c r="D1971" i="1" s="1"/>
  <c r="F1971" i="1" s="1"/>
  <c r="B1987" i="1"/>
  <c r="C1963" i="1"/>
  <c r="D1963" i="1" s="1"/>
  <c r="F1963" i="1" s="1"/>
  <c r="B1976" i="1"/>
  <c r="C1952" i="1"/>
  <c r="D1952" i="1" s="1"/>
  <c r="F1952" i="1" s="1"/>
  <c r="B1977" i="1"/>
  <c r="C1953" i="1"/>
  <c r="D1953" i="1" s="1"/>
  <c r="F1953" i="1" s="1"/>
  <c r="B1975" i="1"/>
  <c r="C1951" i="1"/>
  <c r="D1951" i="1" s="1"/>
  <c r="F1951" i="1" s="1"/>
  <c r="B1983" i="1"/>
  <c r="C1959" i="1"/>
  <c r="D1959" i="1" s="1"/>
  <c r="F1959" i="1" s="1"/>
  <c r="B1985" i="1"/>
  <c r="C1961" i="1"/>
  <c r="D1961" i="1" s="1"/>
  <c r="F1961" i="1" s="1"/>
  <c r="B1984" i="1"/>
  <c r="C1960" i="1"/>
  <c r="D1960" i="1" s="1"/>
  <c r="F1960" i="1" s="1"/>
  <c r="B1988" i="1"/>
  <c r="C1964" i="1"/>
  <c r="D1964" i="1" s="1"/>
  <c r="F1964" i="1" s="1"/>
  <c r="B1986" i="1"/>
  <c r="C1962" i="1"/>
  <c r="D1962" i="1" s="1"/>
  <c r="F1962" i="1" s="1"/>
  <c r="B1992" i="1"/>
  <c r="C1968" i="1"/>
  <c r="D1968" i="1" s="1"/>
  <c r="F1968" i="1" s="1"/>
  <c r="B1970" i="1"/>
  <c r="C1946" i="1"/>
  <c r="D1946" i="1" s="1"/>
  <c r="F1946" i="1" s="1"/>
  <c r="B1982" i="1"/>
  <c r="C1958" i="1"/>
  <c r="D1958" i="1" s="1"/>
  <c r="F1958" i="1" s="1"/>
  <c r="B1973" i="1"/>
  <c r="C1949" i="1"/>
  <c r="D1949" i="1" s="1"/>
  <c r="F1949" i="1" s="1"/>
  <c r="B1980" i="1"/>
  <c r="C1956" i="1"/>
  <c r="D1956" i="1" s="1"/>
  <c r="F1956" i="1" s="1"/>
  <c r="B1990" i="1"/>
  <c r="C1966" i="1"/>
  <c r="D1966" i="1" s="1"/>
  <c r="F1966" i="1" s="1"/>
  <c r="B1991" i="1"/>
  <c r="C1967" i="1"/>
  <c r="D1967" i="1" s="1"/>
  <c r="F1967" i="1" s="1"/>
  <c r="B1978" i="1"/>
  <c r="C1954" i="1"/>
  <c r="D1954" i="1" s="1"/>
  <c r="F1954" i="1" s="1"/>
  <c r="B1994" i="1" l="1"/>
  <c r="C1970" i="1"/>
  <c r="D1970" i="1" s="1"/>
  <c r="F1970" i="1" s="1"/>
  <c r="B2007" i="1"/>
  <c r="C1983" i="1"/>
  <c r="D1983" i="1" s="1"/>
  <c r="F1983" i="1" s="1"/>
  <c r="B2017" i="1"/>
  <c r="C1993" i="1"/>
  <c r="D1993" i="1" s="1"/>
  <c r="F1993" i="1" s="1"/>
  <c r="B2002" i="1"/>
  <c r="C1978" i="1"/>
  <c r="D1978" i="1" s="1"/>
  <c r="F1978" i="1" s="1"/>
  <c r="B2005" i="1"/>
  <c r="C1981" i="1"/>
  <c r="D1981" i="1" s="1"/>
  <c r="F1981" i="1" s="1"/>
  <c r="B2014" i="1"/>
  <c r="C1990" i="1"/>
  <c r="D1990" i="1" s="1"/>
  <c r="F1990" i="1" s="1"/>
  <c r="B2001" i="1"/>
  <c r="C1977" i="1"/>
  <c r="D1977" i="1" s="1"/>
  <c r="F1977" i="1" s="1"/>
  <c r="B2004" i="1"/>
  <c r="C1980" i="1"/>
  <c r="D1980" i="1" s="1"/>
  <c r="F1980" i="1" s="1"/>
  <c r="B1999" i="1"/>
  <c r="C1975" i="1"/>
  <c r="D1975" i="1" s="1"/>
  <c r="F1975" i="1" s="1"/>
  <c r="B2016" i="1"/>
  <c r="C1992" i="1"/>
  <c r="D1992" i="1" s="1"/>
  <c r="F1992" i="1" s="1"/>
  <c r="B2015" i="1"/>
  <c r="C1991" i="1"/>
  <c r="D1991" i="1" s="1"/>
  <c r="F1991" i="1" s="1"/>
  <c r="B2010" i="1"/>
  <c r="C1986" i="1"/>
  <c r="D1986" i="1" s="1"/>
  <c r="F1986" i="1" s="1"/>
  <c r="B2022" i="1"/>
  <c r="C1998" i="1"/>
  <c r="D1998" i="1" s="1"/>
  <c r="F1998" i="1" s="1"/>
  <c r="B2012" i="1"/>
  <c r="C1988" i="1"/>
  <c r="D1988" i="1" s="1"/>
  <c r="F1988" i="1" s="1"/>
  <c r="B2000" i="1"/>
  <c r="C1976" i="1"/>
  <c r="D1976" i="1" s="1"/>
  <c r="F1976" i="1" s="1"/>
  <c r="B1996" i="1"/>
  <c r="C1972" i="1"/>
  <c r="D1972" i="1" s="1"/>
  <c r="F1972" i="1" s="1"/>
  <c r="B1997" i="1"/>
  <c r="C1973" i="1"/>
  <c r="D1973" i="1" s="1"/>
  <c r="F1973" i="1" s="1"/>
  <c r="B2008" i="1"/>
  <c r="C1984" i="1"/>
  <c r="D1984" i="1" s="1"/>
  <c r="F1984" i="1" s="1"/>
  <c r="B2011" i="1"/>
  <c r="C1987" i="1"/>
  <c r="D1987" i="1" s="1"/>
  <c r="F1987" i="1" s="1"/>
  <c r="B2027" i="1"/>
  <c r="C2003" i="1"/>
  <c r="D2003" i="1" s="1"/>
  <c r="F2003" i="1" s="1"/>
  <c r="B2006" i="1"/>
  <c r="C1982" i="1"/>
  <c r="D1982" i="1" s="1"/>
  <c r="F1982" i="1" s="1"/>
  <c r="B2009" i="1"/>
  <c r="C1985" i="1"/>
  <c r="D1985" i="1" s="1"/>
  <c r="F1985" i="1" s="1"/>
  <c r="B2019" i="1"/>
  <c r="C1995" i="1"/>
  <c r="D1995" i="1" s="1"/>
  <c r="F1995" i="1" s="1"/>
  <c r="B2013" i="1"/>
  <c r="C1989" i="1"/>
  <c r="D1989" i="1" s="1"/>
  <c r="F1989" i="1" s="1"/>
  <c r="B2037" i="1" l="1"/>
  <c r="C2013" i="1"/>
  <c r="D2013" i="1" s="1"/>
  <c r="F2013" i="1" s="1"/>
  <c r="B2032" i="1"/>
  <c r="C2008" i="1"/>
  <c r="D2008" i="1" s="1"/>
  <c r="F2008" i="1" s="1"/>
  <c r="B2034" i="1"/>
  <c r="C2010" i="1"/>
  <c r="D2010" i="1" s="1"/>
  <c r="F2010" i="1" s="1"/>
  <c r="B2038" i="1"/>
  <c r="C2014" i="1"/>
  <c r="D2014" i="1" s="1"/>
  <c r="F2014" i="1" s="1"/>
  <c r="B2021" i="1"/>
  <c r="C1997" i="1"/>
  <c r="D1997" i="1" s="1"/>
  <c r="F1997" i="1" s="1"/>
  <c r="B2029" i="1"/>
  <c r="C2005" i="1"/>
  <c r="D2005" i="1" s="1"/>
  <c r="F2005" i="1" s="1"/>
  <c r="B2039" i="1"/>
  <c r="C2015" i="1"/>
  <c r="D2015" i="1" s="1"/>
  <c r="F2015" i="1" s="1"/>
  <c r="B2026" i="1"/>
  <c r="C2002" i="1"/>
  <c r="D2002" i="1" s="1"/>
  <c r="F2002" i="1" s="1"/>
  <c r="B2043" i="1"/>
  <c r="D2043" i="1" s="1"/>
  <c r="F2043" i="1" s="1"/>
  <c r="C2019" i="1"/>
  <c r="D2019" i="1" s="1"/>
  <c r="F2019" i="1" s="1"/>
  <c r="B2041" i="1"/>
  <c r="C2017" i="1"/>
  <c r="D2017" i="1" s="1"/>
  <c r="F2017" i="1" s="1"/>
  <c r="B2033" i="1"/>
  <c r="C2009" i="1"/>
  <c r="D2009" i="1" s="1"/>
  <c r="F2009" i="1" s="1"/>
  <c r="B2023" i="1"/>
  <c r="C1999" i="1"/>
  <c r="D1999" i="1" s="1"/>
  <c r="F1999" i="1" s="1"/>
  <c r="B2040" i="1"/>
  <c r="C2016" i="1"/>
  <c r="D2016" i="1" s="1"/>
  <c r="F2016" i="1" s="1"/>
  <c r="B2020" i="1"/>
  <c r="C1996" i="1"/>
  <c r="D1996" i="1" s="1"/>
  <c r="F1996" i="1" s="1"/>
  <c r="B2030" i="1"/>
  <c r="C2006" i="1"/>
  <c r="D2006" i="1" s="1"/>
  <c r="F2006" i="1" s="1"/>
  <c r="B2024" i="1"/>
  <c r="C2000" i="1"/>
  <c r="D2000" i="1" s="1"/>
  <c r="F2000" i="1" s="1"/>
  <c r="B2051" i="1"/>
  <c r="D2051" i="1" s="1"/>
  <c r="F2051" i="1" s="1"/>
  <c r="C2027" i="1"/>
  <c r="D2027" i="1" s="1"/>
  <c r="F2027" i="1" s="1"/>
  <c r="B2036" i="1"/>
  <c r="C2012" i="1"/>
  <c r="D2012" i="1" s="1"/>
  <c r="F2012" i="1" s="1"/>
  <c r="B2028" i="1"/>
  <c r="C2004" i="1"/>
  <c r="D2004" i="1" s="1"/>
  <c r="F2004" i="1" s="1"/>
  <c r="B2031" i="1"/>
  <c r="C2007" i="1"/>
  <c r="D2007" i="1" s="1"/>
  <c r="F2007" i="1" s="1"/>
  <c r="B2035" i="1"/>
  <c r="C2011" i="1"/>
  <c r="D2011" i="1" s="1"/>
  <c r="F2011" i="1" s="1"/>
  <c r="B2046" i="1"/>
  <c r="D2046" i="1" s="1"/>
  <c r="F2046" i="1" s="1"/>
  <c r="C2022" i="1"/>
  <c r="D2022" i="1" s="1"/>
  <c r="F2022" i="1" s="1"/>
  <c r="B2025" i="1"/>
  <c r="C2001" i="1"/>
  <c r="D2001" i="1" s="1"/>
  <c r="F2001" i="1" s="1"/>
  <c r="B2018" i="1"/>
  <c r="C1994" i="1"/>
  <c r="D1994" i="1" s="1"/>
  <c r="F1994" i="1" s="1"/>
  <c r="B2060" i="1" l="1"/>
  <c r="D2060" i="1" s="1"/>
  <c r="F2060" i="1" s="1"/>
  <c r="C2036" i="1"/>
  <c r="D2036" i="1" s="1"/>
  <c r="F2036" i="1" s="1"/>
  <c r="B2047" i="1"/>
  <c r="D2047" i="1" s="1"/>
  <c r="F2047" i="1" s="1"/>
  <c r="C2023" i="1"/>
  <c r="D2023" i="1" s="1"/>
  <c r="F2023" i="1" s="1"/>
  <c r="B2053" i="1"/>
  <c r="D2053" i="1" s="1"/>
  <c r="F2053" i="1" s="1"/>
  <c r="C2029" i="1"/>
  <c r="D2029" i="1" s="1"/>
  <c r="F2029" i="1" s="1"/>
  <c r="B2075" i="1"/>
  <c r="D2075" i="1" s="1"/>
  <c r="F2075" i="1" s="1"/>
  <c r="C2051" i="1"/>
  <c r="B2045" i="1"/>
  <c r="D2045" i="1" s="1"/>
  <c r="F2045" i="1" s="1"/>
  <c r="C2021" i="1"/>
  <c r="D2021" i="1" s="1"/>
  <c r="F2021" i="1" s="1"/>
  <c r="B2048" i="1"/>
  <c r="D2048" i="1" s="1"/>
  <c r="F2048" i="1" s="1"/>
  <c r="C2024" i="1"/>
  <c r="D2024" i="1" s="1"/>
  <c r="F2024" i="1" s="1"/>
  <c r="B2062" i="1"/>
  <c r="D2062" i="1" s="1"/>
  <c r="F2062" i="1" s="1"/>
  <c r="C2038" i="1"/>
  <c r="D2038" i="1" s="1"/>
  <c r="F2038" i="1" s="1"/>
  <c r="B2067" i="1"/>
  <c r="D2067" i="1" s="1"/>
  <c r="F2067" i="1" s="1"/>
  <c r="C2043" i="1"/>
  <c r="B2065" i="1"/>
  <c r="D2065" i="1" s="1"/>
  <c r="F2065" i="1" s="1"/>
  <c r="C2041" i="1"/>
  <c r="D2041" i="1" s="1"/>
  <c r="F2041" i="1" s="1"/>
  <c r="B2059" i="1"/>
  <c r="D2059" i="1" s="1"/>
  <c r="F2059" i="1" s="1"/>
  <c r="C2035" i="1"/>
  <c r="D2035" i="1" s="1"/>
  <c r="F2035" i="1" s="1"/>
  <c r="B2049" i="1"/>
  <c r="D2049" i="1" s="1"/>
  <c r="F2049" i="1" s="1"/>
  <c r="C2025" i="1"/>
  <c r="D2025" i="1" s="1"/>
  <c r="F2025" i="1" s="1"/>
  <c r="B2058" i="1"/>
  <c r="D2058" i="1" s="1"/>
  <c r="F2058" i="1" s="1"/>
  <c r="C2034" i="1"/>
  <c r="D2034" i="1" s="1"/>
  <c r="F2034" i="1" s="1"/>
  <c r="B2042" i="1"/>
  <c r="D2042" i="1" s="1"/>
  <c r="F2042" i="1" s="1"/>
  <c r="C2018" i="1"/>
  <c r="D2018" i="1" s="1"/>
  <c r="F2018" i="1" s="1"/>
  <c r="B2057" i="1"/>
  <c r="D2057" i="1" s="1"/>
  <c r="F2057" i="1" s="1"/>
  <c r="C2033" i="1"/>
  <c r="D2033" i="1" s="1"/>
  <c r="F2033" i="1" s="1"/>
  <c r="B2070" i="1"/>
  <c r="D2070" i="1" s="1"/>
  <c r="F2070" i="1" s="1"/>
  <c r="C2046" i="1"/>
  <c r="B2054" i="1"/>
  <c r="D2054" i="1" s="1"/>
  <c r="F2054" i="1" s="1"/>
  <c r="C2030" i="1"/>
  <c r="D2030" i="1" s="1"/>
  <c r="F2030" i="1" s="1"/>
  <c r="B2055" i="1"/>
  <c r="D2055" i="1" s="1"/>
  <c r="F2055" i="1" s="1"/>
  <c r="C2031" i="1"/>
  <c r="D2031" i="1" s="1"/>
  <c r="F2031" i="1" s="1"/>
  <c r="B2044" i="1"/>
  <c r="D2044" i="1" s="1"/>
  <c r="F2044" i="1" s="1"/>
  <c r="C2020" i="1"/>
  <c r="D2020" i="1" s="1"/>
  <c r="F2020" i="1" s="1"/>
  <c r="B2050" i="1"/>
  <c r="D2050" i="1" s="1"/>
  <c r="F2050" i="1" s="1"/>
  <c r="C2026" i="1"/>
  <c r="D2026" i="1" s="1"/>
  <c r="F2026" i="1" s="1"/>
  <c r="B2056" i="1"/>
  <c r="D2056" i="1" s="1"/>
  <c r="F2056" i="1" s="1"/>
  <c r="C2032" i="1"/>
  <c r="D2032" i="1" s="1"/>
  <c r="F2032" i="1" s="1"/>
  <c r="B2052" i="1"/>
  <c r="D2052" i="1" s="1"/>
  <c r="F2052" i="1" s="1"/>
  <c r="C2028" i="1"/>
  <c r="D2028" i="1" s="1"/>
  <c r="F2028" i="1" s="1"/>
  <c r="B2064" i="1"/>
  <c r="D2064" i="1" s="1"/>
  <c r="F2064" i="1" s="1"/>
  <c r="C2040" i="1"/>
  <c r="D2040" i="1" s="1"/>
  <c r="F2040" i="1" s="1"/>
  <c r="B2063" i="1"/>
  <c r="D2063" i="1" s="1"/>
  <c r="F2063" i="1" s="1"/>
  <c r="C2039" i="1"/>
  <c r="D2039" i="1" s="1"/>
  <c r="F2039" i="1" s="1"/>
  <c r="B2061" i="1"/>
  <c r="D2061" i="1" s="1"/>
  <c r="F2061" i="1" s="1"/>
  <c r="C2037" i="1"/>
  <c r="D2037" i="1" s="1"/>
  <c r="F2037" i="1" s="1"/>
  <c r="B2082" i="1" l="1"/>
  <c r="D2082" i="1" s="1"/>
  <c r="F2082" i="1" s="1"/>
  <c r="C2058" i="1"/>
  <c r="B2072" i="1"/>
  <c r="D2072" i="1" s="1"/>
  <c r="F2072" i="1" s="1"/>
  <c r="C2048" i="1"/>
  <c r="B2068" i="1"/>
  <c r="D2068" i="1" s="1"/>
  <c r="F2068" i="1" s="1"/>
  <c r="C2044" i="1"/>
  <c r="B2069" i="1"/>
  <c r="D2069" i="1" s="1"/>
  <c r="F2069" i="1" s="1"/>
  <c r="C2045" i="1"/>
  <c r="B2099" i="1"/>
  <c r="C2075" i="1"/>
  <c r="B2073" i="1"/>
  <c r="D2073" i="1" s="1"/>
  <c r="F2073" i="1" s="1"/>
  <c r="C2049" i="1"/>
  <c r="B2083" i="1"/>
  <c r="D2083" i="1" s="1"/>
  <c r="F2083" i="1" s="1"/>
  <c r="C2059" i="1"/>
  <c r="B2076" i="1"/>
  <c r="D2076" i="1" s="1"/>
  <c r="F2076" i="1" s="1"/>
  <c r="C2052" i="1"/>
  <c r="B2085" i="1"/>
  <c r="D2085" i="1" s="1"/>
  <c r="F2085" i="1" s="1"/>
  <c r="C2061" i="1"/>
  <c r="B2094" i="1"/>
  <c r="C2070" i="1"/>
  <c r="B2080" i="1"/>
  <c r="D2080" i="1" s="1"/>
  <c r="F2080" i="1" s="1"/>
  <c r="C2056" i="1"/>
  <c r="B2079" i="1"/>
  <c r="D2079" i="1" s="1"/>
  <c r="F2079" i="1" s="1"/>
  <c r="C2055" i="1"/>
  <c r="B2077" i="1"/>
  <c r="D2077" i="1" s="1"/>
  <c r="F2077" i="1" s="1"/>
  <c r="C2053" i="1"/>
  <c r="B2087" i="1"/>
  <c r="D2087" i="1" s="1"/>
  <c r="F2087" i="1" s="1"/>
  <c r="C2063" i="1"/>
  <c r="B2088" i="1"/>
  <c r="D2088" i="1" s="1"/>
  <c r="F2088" i="1" s="1"/>
  <c r="C2064" i="1"/>
  <c r="B2078" i="1"/>
  <c r="D2078" i="1" s="1"/>
  <c r="F2078" i="1" s="1"/>
  <c r="C2054" i="1"/>
  <c r="B2089" i="1"/>
  <c r="D2089" i="1" s="1"/>
  <c r="F2089" i="1" s="1"/>
  <c r="C2065" i="1"/>
  <c r="B2081" i="1"/>
  <c r="D2081" i="1" s="1"/>
  <c r="F2081" i="1" s="1"/>
  <c r="C2057" i="1"/>
  <c r="B2091" i="1"/>
  <c r="C2067" i="1"/>
  <c r="B2071" i="1"/>
  <c r="D2071" i="1" s="1"/>
  <c r="F2071" i="1" s="1"/>
  <c r="C2047" i="1"/>
  <c r="B2074" i="1"/>
  <c r="D2074" i="1" s="1"/>
  <c r="F2074" i="1" s="1"/>
  <c r="C2050" i="1"/>
  <c r="B2066" i="1"/>
  <c r="D2066" i="1" s="1"/>
  <c r="F2066" i="1" s="1"/>
  <c r="C2042" i="1"/>
  <c r="B2086" i="1"/>
  <c r="D2086" i="1" s="1"/>
  <c r="F2086" i="1" s="1"/>
  <c r="C2062" i="1"/>
  <c r="B2084" i="1"/>
  <c r="D2084" i="1" s="1"/>
  <c r="F2084" i="1" s="1"/>
  <c r="C2060" i="1"/>
  <c r="B2105" i="1" l="1"/>
  <c r="C2081" i="1"/>
  <c r="B2103" i="1"/>
  <c r="C2079" i="1"/>
  <c r="B2097" i="1"/>
  <c r="C2073" i="1"/>
  <c r="B2110" i="1"/>
  <c r="C2086" i="1"/>
  <c r="B2123" i="1"/>
  <c r="C2099" i="1"/>
  <c r="D2099" i="1" s="1"/>
  <c r="F2099" i="1" s="1"/>
  <c r="B2113" i="1"/>
  <c r="C2089" i="1"/>
  <c r="B2093" i="1"/>
  <c r="C2069" i="1"/>
  <c r="B2092" i="1"/>
  <c r="C2068" i="1"/>
  <c r="B2118" i="1"/>
  <c r="C2094" i="1"/>
  <c r="D2094" i="1" s="1"/>
  <c r="F2094" i="1" s="1"/>
  <c r="B2109" i="1"/>
  <c r="C2085" i="1"/>
  <c r="B2096" i="1"/>
  <c r="C2072" i="1"/>
  <c r="B2108" i="1"/>
  <c r="C2084" i="1"/>
  <c r="B2090" i="1"/>
  <c r="C2066" i="1"/>
  <c r="B2104" i="1"/>
  <c r="C2080" i="1"/>
  <c r="B2102" i="1"/>
  <c r="C2078" i="1"/>
  <c r="B2098" i="1"/>
  <c r="C2074" i="1"/>
  <c r="B2112" i="1"/>
  <c r="C2088" i="1"/>
  <c r="B2095" i="1"/>
  <c r="C2071" i="1"/>
  <c r="B2111" i="1"/>
  <c r="C2087" i="1"/>
  <c r="B2100" i="1"/>
  <c r="C2076" i="1"/>
  <c r="B2115" i="1"/>
  <c r="C2091" i="1"/>
  <c r="D2091" i="1" s="1"/>
  <c r="F2091" i="1" s="1"/>
  <c r="B2101" i="1"/>
  <c r="C2077" i="1"/>
  <c r="B2107" i="1"/>
  <c r="C2083" i="1"/>
  <c r="B2106" i="1"/>
  <c r="C2082" i="1"/>
  <c r="B2132" i="1" l="1"/>
  <c r="C2108" i="1"/>
  <c r="D2108" i="1" s="1"/>
  <c r="F2108" i="1" s="1"/>
  <c r="B2137" i="1"/>
  <c r="C2113" i="1"/>
  <c r="D2113" i="1" s="1"/>
  <c r="F2113" i="1" s="1"/>
  <c r="B2130" i="1"/>
  <c r="C2106" i="1"/>
  <c r="D2106" i="1" s="1"/>
  <c r="F2106" i="1" s="1"/>
  <c r="B2136" i="1"/>
  <c r="C2112" i="1"/>
  <c r="D2112" i="1" s="1"/>
  <c r="F2112" i="1" s="1"/>
  <c r="B2119" i="1"/>
  <c r="C2095" i="1"/>
  <c r="D2095" i="1" s="1"/>
  <c r="F2095" i="1" s="1"/>
  <c r="B2147" i="1"/>
  <c r="C2123" i="1"/>
  <c r="D2123" i="1" s="1"/>
  <c r="F2123" i="1" s="1"/>
  <c r="B2134" i="1"/>
  <c r="C2110" i="1"/>
  <c r="D2110" i="1" s="1"/>
  <c r="F2110" i="1" s="1"/>
  <c r="B2120" i="1"/>
  <c r="C2096" i="1"/>
  <c r="D2096" i="1" s="1"/>
  <c r="F2096" i="1" s="1"/>
  <c r="B2131" i="1"/>
  <c r="C2107" i="1"/>
  <c r="D2107" i="1" s="1"/>
  <c r="F2107" i="1" s="1"/>
  <c r="B2125" i="1"/>
  <c r="C2101" i="1"/>
  <c r="D2101" i="1" s="1"/>
  <c r="F2101" i="1" s="1"/>
  <c r="B2122" i="1"/>
  <c r="C2098" i="1"/>
  <c r="D2098" i="1" s="1"/>
  <c r="F2098" i="1" s="1"/>
  <c r="B2133" i="1"/>
  <c r="C2109" i="1"/>
  <c r="D2109" i="1" s="1"/>
  <c r="F2109" i="1" s="1"/>
  <c r="B2139" i="1"/>
  <c r="C2115" i="1"/>
  <c r="D2115" i="1" s="1"/>
  <c r="F2115" i="1" s="1"/>
  <c r="B2126" i="1"/>
  <c r="C2102" i="1"/>
  <c r="D2102" i="1" s="1"/>
  <c r="F2102" i="1" s="1"/>
  <c r="B2142" i="1"/>
  <c r="C2118" i="1"/>
  <c r="D2118" i="1" s="1"/>
  <c r="F2118" i="1" s="1"/>
  <c r="B2121" i="1"/>
  <c r="C2097" i="1"/>
  <c r="D2097" i="1" s="1"/>
  <c r="F2097" i="1" s="1"/>
  <c r="B2124" i="1"/>
  <c r="C2100" i="1"/>
  <c r="D2100" i="1" s="1"/>
  <c r="F2100" i="1" s="1"/>
  <c r="B2128" i="1"/>
  <c r="C2104" i="1"/>
  <c r="D2104" i="1" s="1"/>
  <c r="F2104" i="1" s="1"/>
  <c r="B2116" i="1"/>
  <c r="C2092" i="1"/>
  <c r="D2092" i="1" s="1"/>
  <c r="F2092" i="1" s="1"/>
  <c r="B2127" i="1"/>
  <c r="C2103" i="1"/>
  <c r="D2103" i="1" s="1"/>
  <c r="F2103" i="1" s="1"/>
  <c r="B2135" i="1"/>
  <c r="C2111" i="1"/>
  <c r="D2111" i="1" s="1"/>
  <c r="F2111" i="1" s="1"/>
  <c r="B2114" i="1"/>
  <c r="C2090" i="1"/>
  <c r="D2090" i="1" s="1"/>
  <c r="F2090" i="1" s="1"/>
  <c r="B2117" i="1"/>
  <c r="C2093" i="1"/>
  <c r="D2093" i="1" s="1"/>
  <c r="F2093" i="1" s="1"/>
  <c r="B2129" i="1"/>
  <c r="C2105" i="1"/>
  <c r="D2105" i="1" s="1"/>
  <c r="F2105" i="1" s="1"/>
  <c r="B2153" i="1" l="1"/>
  <c r="C2129" i="1"/>
  <c r="D2129" i="1" s="1"/>
  <c r="F2129" i="1" s="1"/>
  <c r="B2171" i="1"/>
  <c r="C2147" i="1"/>
  <c r="D2147" i="1" s="1"/>
  <c r="F2147" i="1" s="1"/>
  <c r="B2148" i="1"/>
  <c r="C2124" i="1"/>
  <c r="D2124" i="1" s="1"/>
  <c r="F2124" i="1" s="1"/>
  <c r="B2143" i="1"/>
  <c r="C2119" i="1"/>
  <c r="D2119" i="1" s="1"/>
  <c r="F2119" i="1" s="1"/>
  <c r="B2145" i="1"/>
  <c r="C2121" i="1"/>
  <c r="D2121" i="1" s="1"/>
  <c r="F2121" i="1" s="1"/>
  <c r="B2160" i="1"/>
  <c r="C2136" i="1"/>
  <c r="D2136" i="1" s="1"/>
  <c r="F2136" i="1" s="1"/>
  <c r="B2154" i="1"/>
  <c r="C2130" i="1"/>
  <c r="D2130" i="1" s="1"/>
  <c r="F2130" i="1" s="1"/>
  <c r="B2152" i="1"/>
  <c r="C2128" i="1"/>
  <c r="D2128" i="1" s="1"/>
  <c r="F2128" i="1" s="1"/>
  <c r="B2157" i="1"/>
  <c r="C2133" i="1"/>
  <c r="D2133" i="1" s="1"/>
  <c r="F2133" i="1" s="1"/>
  <c r="B2141" i="1"/>
  <c r="C2117" i="1"/>
  <c r="D2117" i="1" s="1"/>
  <c r="F2117" i="1" s="1"/>
  <c r="B2146" i="1"/>
  <c r="C2122" i="1"/>
  <c r="D2122" i="1" s="1"/>
  <c r="F2122" i="1" s="1"/>
  <c r="B2138" i="1"/>
  <c r="C2114" i="1"/>
  <c r="D2114" i="1" s="1"/>
  <c r="F2114" i="1" s="1"/>
  <c r="B2149" i="1"/>
  <c r="C2125" i="1"/>
  <c r="D2125" i="1" s="1"/>
  <c r="F2125" i="1" s="1"/>
  <c r="B2159" i="1"/>
  <c r="C2135" i="1"/>
  <c r="D2135" i="1" s="1"/>
  <c r="F2135" i="1" s="1"/>
  <c r="B2166" i="1"/>
  <c r="C2142" i="1"/>
  <c r="D2142" i="1" s="1"/>
  <c r="F2142" i="1" s="1"/>
  <c r="B2155" i="1"/>
  <c r="C2131" i="1"/>
  <c r="D2131" i="1" s="1"/>
  <c r="F2131" i="1" s="1"/>
  <c r="B2151" i="1"/>
  <c r="C2127" i="1"/>
  <c r="D2127" i="1" s="1"/>
  <c r="F2127" i="1" s="1"/>
  <c r="B2150" i="1"/>
  <c r="C2126" i="1"/>
  <c r="D2126" i="1" s="1"/>
  <c r="F2126" i="1" s="1"/>
  <c r="B2144" i="1"/>
  <c r="C2120" i="1"/>
  <c r="D2120" i="1" s="1"/>
  <c r="F2120" i="1" s="1"/>
  <c r="B2161" i="1"/>
  <c r="C2137" i="1"/>
  <c r="D2137" i="1" s="1"/>
  <c r="F2137" i="1" s="1"/>
  <c r="B2140" i="1"/>
  <c r="C2116" i="1"/>
  <c r="D2116" i="1" s="1"/>
  <c r="F2116" i="1" s="1"/>
  <c r="B2163" i="1"/>
  <c r="C2139" i="1"/>
  <c r="D2139" i="1" s="1"/>
  <c r="F2139" i="1" s="1"/>
  <c r="B2158" i="1"/>
  <c r="C2134" i="1"/>
  <c r="D2134" i="1" s="1"/>
  <c r="F2134" i="1" s="1"/>
  <c r="B2156" i="1"/>
  <c r="C2132" i="1"/>
  <c r="D2132" i="1" s="1"/>
  <c r="F2132" i="1" s="1"/>
  <c r="B2174" i="1" l="1"/>
  <c r="C2150" i="1"/>
  <c r="D2150" i="1" s="1"/>
  <c r="F2150" i="1" s="1"/>
  <c r="B2162" i="1"/>
  <c r="C2138" i="1"/>
  <c r="D2138" i="1" s="1"/>
  <c r="F2138" i="1" s="1"/>
  <c r="B2184" i="1"/>
  <c r="C2160" i="1"/>
  <c r="D2160" i="1" s="1"/>
  <c r="F2160" i="1" s="1"/>
  <c r="B2175" i="1"/>
  <c r="C2151" i="1"/>
  <c r="D2151" i="1" s="1"/>
  <c r="F2151" i="1" s="1"/>
  <c r="B2169" i="1"/>
  <c r="C2145" i="1"/>
  <c r="D2145" i="1" s="1"/>
  <c r="F2145" i="1" s="1"/>
  <c r="B2187" i="1"/>
  <c r="C2163" i="1"/>
  <c r="D2163" i="1" s="1"/>
  <c r="F2163" i="1" s="1"/>
  <c r="B2180" i="1"/>
  <c r="C2156" i="1"/>
  <c r="D2156" i="1" s="1"/>
  <c r="F2156" i="1" s="1"/>
  <c r="B2182" i="1"/>
  <c r="C2158" i="1"/>
  <c r="D2158" i="1" s="1"/>
  <c r="F2158" i="1" s="1"/>
  <c r="B2170" i="1"/>
  <c r="C2146" i="1"/>
  <c r="D2146" i="1" s="1"/>
  <c r="F2146" i="1" s="1"/>
  <c r="B2164" i="1"/>
  <c r="C2140" i="1"/>
  <c r="D2140" i="1" s="1"/>
  <c r="F2140" i="1" s="1"/>
  <c r="B2190" i="1"/>
  <c r="C2166" i="1"/>
  <c r="D2166" i="1" s="1"/>
  <c r="F2166" i="1" s="1"/>
  <c r="B2179" i="1"/>
  <c r="C2155" i="1"/>
  <c r="D2155" i="1" s="1"/>
  <c r="F2155" i="1" s="1"/>
  <c r="B2165" i="1"/>
  <c r="C2141" i="1"/>
  <c r="D2141" i="1" s="1"/>
  <c r="F2141" i="1" s="1"/>
  <c r="B2167" i="1"/>
  <c r="C2143" i="1"/>
  <c r="D2143" i="1" s="1"/>
  <c r="F2143" i="1" s="1"/>
  <c r="B2181" i="1"/>
  <c r="C2157" i="1"/>
  <c r="D2157" i="1" s="1"/>
  <c r="F2157" i="1" s="1"/>
  <c r="B2172" i="1"/>
  <c r="C2148" i="1"/>
  <c r="D2148" i="1" s="1"/>
  <c r="F2148" i="1" s="1"/>
  <c r="B2185" i="1"/>
  <c r="C2161" i="1"/>
  <c r="D2161" i="1" s="1"/>
  <c r="F2161" i="1" s="1"/>
  <c r="B2183" i="1"/>
  <c r="C2159" i="1"/>
  <c r="D2159" i="1" s="1"/>
  <c r="F2159" i="1" s="1"/>
  <c r="B2176" i="1"/>
  <c r="C2152" i="1"/>
  <c r="D2152" i="1" s="1"/>
  <c r="F2152" i="1" s="1"/>
  <c r="B2195" i="1"/>
  <c r="C2171" i="1"/>
  <c r="D2171" i="1" s="1"/>
  <c r="F2171" i="1" s="1"/>
  <c r="B2168" i="1"/>
  <c r="C2144" i="1"/>
  <c r="D2144" i="1" s="1"/>
  <c r="F2144" i="1" s="1"/>
  <c r="B2173" i="1"/>
  <c r="C2149" i="1"/>
  <c r="D2149" i="1" s="1"/>
  <c r="F2149" i="1" s="1"/>
  <c r="B2178" i="1"/>
  <c r="C2154" i="1"/>
  <c r="D2154" i="1" s="1"/>
  <c r="F2154" i="1" s="1"/>
  <c r="B2177" i="1"/>
  <c r="C2153" i="1"/>
  <c r="D2153" i="1" s="1"/>
  <c r="F2153" i="1" s="1"/>
  <c r="B2207" i="1" l="1"/>
  <c r="C2183" i="1"/>
  <c r="D2183" i="1" s="1"/>
  <c r="F2183" i="1" s="1"/>
  <c r="B2203" i="1"/>
  <c r="C2179" i="1"/>
  <c r="D2179" i="1" s="1"/>
  <c r="F2179" i="1" s="1"/>
  <c r="B2211" i="1"/>
  <c r="D2211" i="1" s="1"/>
  <c r="F2211" i="1" s="1"/>
  <c r="C2187" i="1"/>
  <c r="D2187" i="1" s="1"/>
  <c r="F2187" i="1" s="1"/>
  <c r="B2201" i="1"/>
  <c r="C2177" i="1"/>
  <c r="D2177" i="1" s="1"/>
  <c r="F2177" i="1" s="1"/>
  <c r="B2214" i="1"/>
  <c r="D2214" i="1" s="1"/>
  <c r="F2214" i="1" s="1"/>
  <c r="C2190" i="1"/>
  <c r="D2190" i="1" s="1"/>
  <c r="F2190" i="1" s="1"/>
  <c r="B2193" i="1"/>
  <c r="C2169" i="1"/>
  <c r="D2169" i="1" s="1"/>
  <c r="F2169" i="1" s="1"/>
  <c r="B2199" i="1"/>
  <c r="C2175" i="1"/>
  <c r="D2175" i="1" s="1"/>
  <c r="F2175" i="1" s="1"/>
  <c r="B2197" i="1"/>
  <c r="C2173" i="1"/>
  <c r="D2173" i="1" s="1"/>
  <c r="F2173" i="1" s="1"/>
  <c r="B2188" i="1"/>
  <c r="C2164" i="1"/>
  <c r="D2164" i="1" s="1"/>
  <c r="F2164" i="1" s="1"/>
  <c r="B2205" i="1"/>
  <c r="C2181" i="1"/>
  <c r="D2181" i="1" s="1"/>
  <c r="F2181" i="1" s="1"/>
  <c r="B2208" i="1"/>
  <c r="C2184" i="1"/>
  <c r="D2184" i="1" s="1"/>
  <c r="F2184" i="1" s="1"/>
  <c r="B2209" i="1"/>
  <c r="C2185" i="1"/>
  <c r="D2185" i="1" s="1"/>
  <c r="F2185" i="1" s="1"/>
  <c r="B2202" i="1"/>
  <c r="C2178" i="1"/>
  <c r="D2178" i="1" s="1"/>
  <c r="F2178" i="1" s="1"/>
  <c r="B2194" i="1"/>
  <c r="C2170" i="1"/>
  <c r="D2170" i="1" s="1"/>
  <c r="F2170" i="1" s="1"/>
  <c r="B2219" i="1"/>
  <c r="D2219" i="1" s="1"/>
  <c r="F2219" i="1" s="1"/>
  <c r="C2195" i="1"/>
  <c r="D2195" i="1" s="1"/>
  <c r="F2195" i="1" s="1"/>
  <c r="B2191" i="1"/>
  <c r="C2167" i="1"/>
  <c r="D2167" i="1" s="1"/>
  <c r="F2167" i="1" s="1"/>
  <c r="B2186" i="1"/>
  <c r="C2162" i="1"/>
  <c r="D2162" i="1" s="1"/>
  <c r="F2162" i="1" s="1"/>
  <c r="B2196" i="1"/>
  <c r="C2172" i="1"/>
  <c r="D2172" i="1" s="1"/>
  <c r="F2172" i="1" s="1"/>
  <c r="B2192" i="1"/>
  <c r="C2168" i="1"/>
  <c r="D2168" i="1" s="1"/>
  <c r="F2168" i="1" s="1"/>
  <c r="B2206" i="1"/>
  <c r="C2182" i="1"/>
  <c r="D2182" i="1" s="1"/>
  <c r="F2182" i="1" s="1"/>
  <c r="B2200" i="1"/>
  <c r="C2176" i="1"/>
  <c r="D2176" i="1" s="1"/>
  <c r="F2176" i="1" s="1"/>
  <c r="B2189" i="1"/>
  <c r="C2165" i="1"/>
  <c r="D2165" i="1" s="1"/>
  <c r="F2165" i="1" s="1"/>
  <c r="B2204" i="1"/>
  <c r="C2180" i="1"/>
  <c r="D2180" i="1" s="1"/>
  <c r="F2180" i="1" s="1"/>
  <c r="B2198" i="1"/>
  <c r="C2174" i="1"/>
  <c r="D2174" i="1" s="1"/>
  <c r="F2174" i="1" s="1"/>
  <c r="B2222" i="1" l="1"/>
  <c r="D2222" i="1" s="1"/>
  <c r="F2222" i="1" s="1"/>
  <c r="C2198" i="1"/>
  <c r="D2198" i="1" s="1"/>
  <c r="F2198" i="1" s="1"/>
  <c r="B2220" i="1"/>
  <c r="D2220" i="1" s="1"/>
  <c r="F2220" i="1" s="1"/>
  <c r="C2196" i="1"/>
  <c r="D2196" i="1" s="1"/>
  <c r="F2196" i="1" s="1"/>
  <c r="B2233" i="1"/>
  <c r="D2233" i="1" s="1"/>
  <c r="F2233" i="1" s="1"/>
  <c r="C2209" i="1"/>
  <c r="D2209" i="1" s="1"/>
  <c r="F2209" i="1" s="1"/>
  <c r="B2217" i="1"/>
  <c r="D2217" i="1" s="1"/>
  <c r="F2217" i="1" s="1"/>
  <c r="C2193" i="1"/>
  <c r="D2193" i="1" s="1"/>
  <c r="F2193" i="1" s="1"/>
  <c r="B2210" i="1"/>
  <c r="D2210" i="1" s="1"/>
  <c r="F2210" i="1" s="1"/>
  <c r="C2186" i="1"/>
  <c r="D2186" i="1" s="1"/>
  <c r="F2186" i="1" s="1"/>
  <c r="B2238" i="1"/>
  <c r="C2214" i="1"/>
  <c r="B2228" i="1"/>
  <c r="D2228" i="1" s="1"/>
  <c r="F2228" i="1" s="1"/>
  <c r="C2204" i="1"/>
  <c r="D2204" i="1" s="1"/>
  <c r="F2204" i="1" s="1"/>
  <c r="B2225" i="1"/>
  <c r="D2225" i="1" s="1"/>
  <c r="F2225" i="1" s="1"/>
  <c r="C2201" i="1"/>
  <c r="D2201" i="1" s="1"/>
  <c r="F2201" i="1" s="1"/>
  <c r="B2229" i="1"/>
  <c r="D2229" i="1" s="1"/>
  <c r="F2229" i="1" s="1"/>
  <c r="C2205" i="1"/>
  <c r="D2205" i="1" s="1"/>
  <c r="F2205" i="1" s="1"/>
  <c r="B2243" i="1"/>
  <c r="C2219" i="1"/>
  <c r="B2213" i="1"/>
  <c r="D2213" i="1" s="1"/>
  <c r="F2213" i="1" s="1"/>
  <c r="C2189" i="1"/>
  <c r="D2189" i="1" s="1"/>
  <c r="F2189" i="1" s="1"/>
  <c r="B2232" i="1"/>
  <c r="D2232" i="1" s="1"/>
  <c r="F2232" i="1" s="1"/>
  <c r="C2208" i="1"/>
  <c r="D2208" i="1" s="1"/>
  <c r="F2208" i="1" s="1"/>
  <c r="B2212" i="1"/>
  <c r="D2212" i="1" s="1"/>
  <c r="F2212" i="1" s="1"/>
  <c r="C2188" i="1"/>
  <c r="D2188" i="1" s="1"/>
  <c r="F2188" i="1" s="1"/>
  <c r="B2224" i="1"/>
  <c r="D2224" i="1" s="1"/>
  <c r="F2224" i="1" s="1"/>
  <c r="C2200" i="1"/>
  <c r="D2200" i="1" s="1"/>
  <c r="F2200" i="1" s="1"/>
  <c r="B2215" i="1"/>
  <c r="D2215" i="1" s="1"/>
  <c r="F2215" i="1" s="1"/>
  <c r="C2191" i="1"/>
  <c r="D2191" i="1" s="1"/>
  <c r="F2191" i="1" s="1"/>
  <c r="B2235" i="1"/>
  <c r="C2211" i="1"/>
  <c r="B2230" i="1"/>
  <c r="D2230" i="1" s="1"/>
  <c r="F2230" i="1" s="1"/>
  <c r="C2206" i="1"/>
  <c r="D2206" i="1" s="1"/>
  <c r="F2206" i="1" s="1"/>
  <c r="B2218" i="1"/>
  <c r="D2218" i="1" s="1"/>
  <c r="F2218" i="1" s="1"/>
  <c r="C2194" i="1"/>
  <c r="D2194" i="1" s="1"/>
  <c r="F2194" i="1" s="1"/>
  <c r="B2221" i="1"/>
  <c r="D2221" i="1" s="1"/>
  <c r="F2221" i="1" s="1"/>
  <c r="C2197" i="1"/>
  <c r="D2197" i="1" s="1"/>
  <c r="F2197" i="1" s="1"/>
  <c r="B2227" i="1"/>
  <c r="D2227" i="1" s="1"/>
  <c r="F2227" i="1" s="1"/>
  <c r="C2203" i="1"/>
  <c r="D2203" i="1" s="1"/>
  <c r="F2203" i="1" s="1"/>
  <c r="B2216" i="1"/>
  <c r="D2216" i="1" s="1"/>
  <c r="F2216" i="1" s="1"/>
  <c r="C2192" i="1"/>
  <c r="D2192" i="1" s="1"/>
  <c r="F2192" i="1" s="1"/>
  <c r="B2226" i="1"/>
  <c r="D2226" i="1" s="1"/>
  <c r="F2226" i="1" s="1"/>
  <c r="C2202" i="1"/>
  <c r="D2202" i="1" s="1"/>
  <c r="F2202" i="1" s="1"/>
  <c r="B2223" i="1"/>
  <c r="D2223" i="1" s="1"/>
  <c r="F2223" i="1" s="1"/>
  <c r="C2199" i="1"/>
  <c r="D2199" i="1" s="1"/>
  <c r="F2199" i="1" s="1"/>
  <c r="B2231" i="1"/>
  <c r="D2231" i="1" s="1"/>
  <c r="F2231" i="1" s="1"/>
  <c r="C2207" i="1"/>
  <c r="D2207" i="1" s="1"/>
  <c r="F2207" i="1" s="1"/>
  <c r="B2255" i="1" l="1"/>
  <c r="C2231" i="1"/>
  <c r="B2242" i="1"/>
  <c r="C2218" i="1"/>
  <c r="B2256" i="1"/>
  <c r="C2232" i="1"/>
  <c r="B2262" i="1"/>
  <c r="C2238" i="1"/>
  <c r="D2238" i="1" s="1"/>
  <c r="F2238" i="1" s="1"/>
  <c r="B2254" i="1"/>
  <c r="C2230" i="1"/>
  <c r="B2237" i="1"/>
  <c r="C2213" i="1"/>
  <c r="B2234" i="1"/>
  <c r="C2210" i="1"/>
  <c r="B2241" i="1"/>
  <c r="C2217" i="1"/>
  <c r="B2247" i="1"/>
  <c r="C2223" i="1"/>
  <c r="B2253" i="1"/>
  <c r="C2229" i="1"/>
  <c r="B2259" i="1"/>
  <c r="C2235" i="1"/>
  <c r="D2235" i="1" s="1"/>
  <c r="F2235" i="1" s="1"/>
  <c r="B2239" i="1"/>
  <c r="C2215" i="1"/>
  <c r="B2249" i="1"/>
  <c r="C2225" i="1"/>
  <c r="B2250" i="1"/>
  <c r="C2226" i="1"/>
  <c r="B2267" i="1"/>
  <c r="C2243" i="1"/>
  <c r="D2243" i="1" s="1"/>
  <c r="F2243" i="1" s="1"/>
  <c r="B2240" i="1"/>
  <c r="C2216" i="1"/>
  <c r="B2257" i="1"/>
  <c r="C2233" i="1"/>
  <c r="B2251" i="1"/>
  <c r="C2227" i="1"/>
  <c r="B2248" i="1"/>
  <c r="C2224" i="1"/>
  <c r="B2244" i="1"/>
  <c r="C2220" i="1"/>
  <c r="B2245" i="1"/>
  <c r="C2221" i="1"/>
  <c r="B2236" i="1"/>
  <c r="C2212" i="1"/>
  <c r="B2252" i="1"/>
  <c r="C2228" i="1"/>
  <c r="B2246" i="1"/>
  <c r="C2222" i="1"/>
  <c r="B2275" i="1" l="1"/>
  <c r="C2251" i="1"/>
  <c r="D2251" i="1" s="1"/>
  <c r="F2251" i="1" s="1"/>
  <c r="B2263" i="1"/>
  <c r="C2239" i="1"/>
  <c r="D2239" i="1" s="1"/>
  <c r="F2239" i="1" s="1"/>
  <c r="B2261" i="1"/>
  <c r="C2237" i="1"/>
  <c r="D2237" i="1" s="1"/>
  <c r="F2237" i="1" s="1"/>
  <c r="B2283" i="1"/>
  <c r="C2259" i="1"/>
  <c r="D2259" i="1" s="1"/>
  <c r="F2259" i="1" s="1"/>
  <c r="B2278" i="1"/>
  <c r="C2254" i="1"/>
  <c r="D2254" i="1" s="1"/>
  <c r="F2254" i="1" s="1"/>
  <c r="B2286" i="1"/>
  <c r="C2262" i="1"/>
  <c r="D2262" i="1" s="1"/>
  <c r="F2262" i="1" s="1"/>
  <c r="B2280" i="1"/>
  <c r="C2256" i="1"/>
  <c r="D2256" i="1" s="1"/>
  <c r="F2256" i="1" s="1"/>
  <c r="B2281" i="1"/>
  <c r="C2257" i="1"/>
  <c r="D2257" i="1" s="1"/>
  <c r="F2257" i="1" s="1"/>
  <c r="B2269" i="1"/>
  <c r="C2245" i="1"/>
  <c r="D2245" i="1" s="1"/>
  <c r="F2245" i="1" s="1"/>
  <c r="B2271" i="1"/>
  <c r="C2247" i="1"/>
  <c r="D2247" i="1" s="1"/>
  <c r="F2247" i="1" s="1"/>
  <c r="B2266" i="1"/>
  <c r="C2242" i="1"/>
  <c r="D2242" i="1" s="1"/>
  <c r="F2242" i="1" s="1"/>
  <c r="B2270" i="1"/>
  <c r="C2246" i="1"/>
  <c r="D2246" i="1" s="1"/>
  <c r="F2246" i="1" s="1"/>
  <c r="B2260" i="1"/>
  <c r="C2236" i="1"/>
  <c r="D2236" i="1" s="1"/>
  <c r="F2236" i="1" s="1"/>
  <c r="B2276" i="1"/>
  <c r="C2252" i="1"/>
  <c r="D2252" i="1" s="1"/>
  <c r="F2252" i="1" s="1"/>
  <c r="B2264" i="1"/>
  <c r="C2240" i="1"/>
  <c r="D2240" i="1" s="1"/>
  <c r="F2240" i="1" s="1"/>
  <c r="B2277" i="1"/>
  <c r="C2253" i="1"/>
  <c r="D2253" i="1" s="1"/>
  <c r="F2253" i="1" s="1"/>
  <c r="B2291" i="1"/>
  <c r="C2267" i="1"/>
  <c r="D2267" i="1" s="1"/>
  <c r="F2267" i="1" s="1"/>
  <c r="B2268" i="1"/>
  <c r="C2244" i="1"/>
  <c r="D2244" i="1" s="1"/>
  <c r="F2244" i="1" s="1"/>
  <c r="B2274" i="1"/>
  <c r="C2250" i="1"/>
  <c r="D2250" i="1" s="1"/>
  <c r="F2250" i="1" s="1"/>
  <c r="B2265" i="1"/>
  <c r="C2241" i="1"/>
  <c r="D2241" i="1" s="1"/>
  <c r="F2241" i="1" s="1"/>
  <c r="B2272" i="1"/>
  <c r="C2248" i="1"/>
  <c r="D2248" i="1" s="1"/>
  <c r="F2248" i="1" s="1"/>
  <c r="B2273" i="1"/>
  <c r="C2249" i="1"/>
  <c r="D2249" i="1" s="1"/>
  <c r="F2249" i="1" s="1"/>
  <c r="B2258" i="1"/>
  <c r="C2234" i="1"/>
  <c r="D2234" i="1" s="1"/>
  <c r="F2234" i="1" s="1"/>
  <c r="B2279" i="1"/>
  <c r="C2255" i="1"/>
  <c r="D2255" i="1" s="1"/>
  <c r="F2255" i="1" s="1"/>
  <c r="B2303" i="1" l="1"/>
  <c r="C2279" i="1"/>
  <c r="D2279" i="1" s="1"/>
  <c r="F2279" i="1" s="1"/>
  <c r="B2292" i="1"/>
  <c r="C2268" i="1"/>
  <c r="D2268" i="1" s="1"/>
  <c r="F2268" i="1" s="1"/>
  <c r="B2294" i="1"/>
  <c r="C2270" i="1"/>
  <c r="D2270" i="1" s="1"/>
  <c r="F2270" i="1" s="1"/>
  <c r="B2310" i="1"/>
  <c r="C2286" i="1"/>
  <c r="D2286" i="1" s="1"/>
  <c r="F2286" i="1" s="1"/>
  <c r="B2282" i="1"/>
  <c r="C2258" i="1"/>
  <c r="D2258" i="1" s="1"/>
  <c r="F2258" i="1" s="1"/>
  <c r="B2290" i="1"/>
  <c r="C2266" i="1"/>
  <c r="D2266" i="1" s="1"/>
  <c r="F2266" i="1" s="1"/>
  <c r="B2302" i="1"/>
  <c r="C2278" i="1"/>
  <c r="D2278" i="1" s="1"/>
  <c r="F2278" i="1" s="1"/>
  <c r="B2307" i="1"/>
  <c r="C2283" i="1"/>
  <c r="D2283" i="1" s="1"/>
  <c r="F2283" i="1" s="1"/>
  <c r="B2315" i="1"/>
  <c r="C2291" i="1"/>
  <c r="D2291" i="1" s="1"/>
  <c r="F2291" i="1" s="1"/>
  <c r="B2285" i="1"/>
  <c r="C2261" i="1"/>
  <c r="D2261" i="1" s="1"/>
  <c r="F2261" i="1" s="1"/>
  <c r="B2297" i="1"/>
  <c r="C2273" i="1"/>
  <c r="D2273" i="1" s="1"/>
  <c r="F2273" i="1" s="1"/>
  <c r="B2295" i="1"/>
  <c r="C2271" i="1"/>
  <c r="D2271" i="1" s="1"/>
  <c r="F2271" i="1" s="1"/>
  <c r="B2287" i="1"/>
  <c r="C2263" i="1"/>
  <c r="D2263" i="1" s="1"/>
  <c r="F2263" i="1" s="1"/>
  <c r="B2288" i="1"/>
  <c r="C2264" i="1"/>
  <c r="D2264" i="1" s="1"/>
  <c r="F2264" i="1" s="1"/>
  <c r="B2301" i="1"/>
  <c r="C2277" i="1"/>
  <c r="D2277" i="1" s="1"/>
  <c r="F2277" i="1" s="1"/>
  <c r="B2296" i="1"/>
  <c r="C2272" i="1"/>
  <c r="D2272" i="1" s="1"/>
  <c r="F2272" i="1" s="1"/>
  <c r="B2293" i="1"/>
  <c r="C2269" i="1"/>
  <c r="D2269" i="1" s="1"/>
  <c r="F2269" i="1" s="1"/>
  <c r="B2289" i="1"/>
  <c r="C2265" i="1"/>
  <c r="D2265" i="1" s="1"/>
  <c r="F2265" i="1" s="1"/>
  <c r="B2300" i="1"/>
  <c r="C2276" i="1"/>
  <c r="D2276" i="1" s="1"/>
  <c r="F2276" i="1" s="1"/>
  <c r="B2305" i="1"/>
  <c r="C2281" i="1"/>
  <c r="D2281" i="1" s="1"/>
  <c r="F2281" i="1" s="1"/>
  <c r="B2298" i="1"/>
  <c r="C2274" i="1"/>
  <c r="D2274" i="1" s="1"/>
  <c r="F2274" i="1" s="1"/>
  <c r="B2284" i="1"/>
  <c r="C2260" i="1"/>
  <c r="D2260" i="1" s="1"/>
  <c r="F2260" i="1" s="1"/>
  <c r="B2304" i="1"/>
  <c r="C2280" i="1"/>
  <c r="D2280" i="1" s="1"/>
  <c r="F2280" i="1" s="1"/>
  <c r="B2299" i="1"/>
  <c r="C2275" i="1"/>
  <c r="D2275" i="1" s="1"/>
  <c r="F2275" i="1" s="1"/>
  <c r="B2313" i="1" l="1"/>
  <c r="C2289" i="1"/>
  <c r="D2289" i="1" s="1"/>
  <c r="F2289" i="1" s="1"/>
  <c r="B2319" i="1"/>
  <c r="C2295" i="1"/>
  <c r="D2295" i="1" s="1"/>
  <c r="F2295" i="1" s="1"/>
  <c r="B2314" i="1"/>
  <c r="C2290" i="1"/>
  <c r="D2290" i="1" s="1"/>
  <c r="F2290" i="1" s="1"/>
  <c r="B2321" i="1"/>
  <c r="C2297" i="1"/>
  <c r="D2297" i="1" s="1"/>
  <c r="F2297" i="1" s="1"/>
  <c r="B2306" i="1"/>
  <c r="C2282" i="1"/>
  <c r="D2282" i="1" s="1"/>
  <c r="F2282" i="1" s="1"/>
  <c r="B2334" i="1"/>
  <c r="C2310" i="1"/>
  <c r="D2310" i="1" s="1"/>
  <c r="F2310" i="1" s="1"/>
  <c r="B2309" i="1"/>
  <c r="C2285" i="1"/>
  <c r="D2285" i="1" s="1"/>
  <c r="F2285" i="1" s="1"/>
  <c r="B2322" i="1"/>
  <c r="C2298" i="1"/>
  <c r="D2298" i="1" s="1"/>
  <c r="F2298" i="1" s="1"/>
  <c r="B2323" i="1"/>
  <c r="C2299" i="1"/>
  <c r="D2299" i="1" s="1"/>
  <c r="F2299" i="1" s="1"/>
  <c r="B2328" i="1"/>
  <c r="C2304" i="1"/>
  <c r="D2304" i="1" s="1"/>
  <c r="F2304" i="1" s="1"/>
  <c r="B2325" i="1"/>
  <c r="C2301" i="1"/>
  <c r="D2301" i="1" s="1"/>
  <c r="F2301" i="1" s="1"/>
  <c r="B2317" i="1"/>
  <c r="C2293" i="1"/>
  <c r="D2293" i="1" s="1"/>
  <c r="F2293" i="1" s="1"/>
  <c r="B2308" i="1"/>
  <c r="C2284" i="1"/>
  <c r="D2284" i="1" s="1"/>
  <c r="F2284" i="1" s="1"/>
  <c r="B2320" i="1"/>
  <c r="C2296" i="1"/>
  <c r="D2296" i="1" s="1"/>
  <c r="F2296" i="1" s="1"/>
  <c r="B2339" i="1"/>
  <c r="C2315" i="1"/>
  <c r="D2315" i="1" s="1"/>
  <c r="F2315" i="1" s="1"/>
  <c r="B2318" i="1"/>
  <c r="C2294" i="1"/>
  <c r="D2294" i="1" s="1"/>
  <c r="F2294" i="1" s="1"/>
  <c r="B2329" i="1"/>
  <c r="C2305" i="1"/>
  <c r="D2305" i="1" s="1"/>
  <c r="F2305" i="1" s="1"/>
  <c r="B2312" i="1"/>
  <c r="C2288" i="1"/>
  <c r="D2288" i="1" s="1"/>
  <c r="F2288" i="1" s="1"/>
  <c r="B2331" i="1"/>
  <c r="C2307" i="1"/>
  <c r="D2307" i="1" s="1"/>
  <c r="F2307" i="1" s="1"/>
  <c r="B2316" i="1"/>
  <c r="C2292" i="1"/>
  <c r="D2292" i="1" s="1"/>
  <c r="F2292" i="1" s="1"/>
  <c r="B2324" i="1"/>
  <c r="C2300" i="1"/>
  <c r="D2300" i="1" s="1"/>
  <c r="F2300" i="1" s="1"/>
  <c r="B2311" i="1"/>
  <c r="C2287" i="1"/>
  <c r="D2287" i="1" s="1"/>
  <c r="F2287" i="1" s="1"/>
  <c r="B2326" i="1"/>
  <c r="C2302" i="1"/>
  <c r="D2302" i="1" s="1"/>
  <c r="F2302" i="1" s="1"/>
  <c r="B2327" i="1"/>
  <c r="C2303" i="1"/>
  <c r="D2303" i="1" s="1"/>
  <c r="F2303" i="1" s="1"/>
  <c r="B2336" i="1" l="1"/>
  <c r="C2312" i="1"/>
  <c r="D2312" i="1" s="1"/>
  <c r="F2312" i="1" s="1"/>
  <c r="B2341" i="1"/>
  <c r="C2317" i="1"/>
  <c r="D2317" i="1" s="1"/>
  <c r="F2317" i="1" s="1"/>
  <c r="B2358" i="1"/>
  <c r="C2334" i="1"/>
  <c r="D2334" i="1" s="1"/>
  <c r="F2334" i="1" s="1"/>
  <c r="B2350" i="1"/>
  <c r="C2326" i="1"/>
  <c r="D2326" i="1" s="1"/>
  <c r="F2326" i="1" s="1"/>
  <c r="B2349" i="1"/>
  <c r="C2325" i="1"/>
  <c r="D2325" i="1" s="1"/>
  <c r="F2325" i="1" s="1"/>
  <c r="B2330" i="1"/>
  <c r="C2306" i="1"/>
  <c r="D2306" i="1" s="1"/>
  <c r="F2306" i="1" s="1"/>
  <c r="B2352" i="1"/>
  <c r="C2328" i="1"/>
  <c r="D2328" i="1" s="1"/>
  <c r="F2328" i="1" s="1"/>
  <c r="B2335" i="1"/>
  <c r="C2311" i="1"/>
  <c r="D2311" i="1" s="1"/>
  <c r="F2311" i="1" s="1"/>
  <c r="B2345" i="1"/>
  <c r="C2321" i="1"/>
  <c r="D2321" i="1" s="1"/>
  <c r="F2321" i="1" s="1"/>
  <c r="B2363" i="1"/>
  <c r="C2339" i="1"/>
  <c r="D2339" i="1" s="1"/>
  <c r="F2339" i="1" s="1"/>
  <c r="B2351" i="1"/>
  <c r="C2327" i="1"/>
  <c r="D2327" i="1" s="1"/>
  <c r="F2327" i="1" s="1"/>
  <c r="B2353" i="1"/>
  <c r="C2329" i="1"/>
  <c r="D2329" i="1" s="1"/>
  <c r="F2329" i="1" s="1"/>
  <c r="B2338" i="1"/>
  <c r="C2314" i="1"/>
  <c r="D2314" i="1" s="1"/>
  <c r="F2314" i="1" s="1"/>
  <c r="B2342" i="1"/>
  <c r="C2318" i="1"/>
  <c r="D2318" i="1" s="1"/>
  <c r="F2318" i="1" s="1"/>
  <c r="B2348" i="1"/>
  <c r="C2324" i="1"/>
  <c r="D2324" i="1" s="1"/>
  <c r="F2324" i="1" s="1"/>
  <c r="B2347" i="1"/>
  <c r="C2323" i="1"/>
  <c r="D2323" i="1" s="1"/>
  <c r="F2323" i="1" s="1"/>
  <c r="B2340" i="1"/>
  <c r="C2316" i="1"/>
  <c r="D2316" i="1" s="1"/>
  <c r="F2316" i="1" s="1"/>
  <c r="B2344" i="1"/>
  <c r="C2320" i="1"/>
  <c r="D2320" i="1" s="1"/>
  <c r="F2320" i="1" s="1"/>
  <c r="B2346" i="1"/>
  <c r="C2322" i="1"/>
  <c r="D2322" i="1" s="1"/>
  <c r="F2322" i="1" s="1"/>
  <c r="B2343" i="1"/>
  <c r="C2319" i="1"/>
  <c r="D2319" i="1" s="1"/>
  <c r="F2319" i="1" s="1"/>
  <c r="B2355" i="1"/>
  <c r="C2331" i="1"/>
  <c r="D2331" i="1" s="1"/>
  <c r="F2331" i="1" s="1"/>
  <c r="B2332" i="1"/>
  <c r="C2308" i="1"/>
  <c r="D2308" i="1" s="1"/>
  <c r="F2308" i="1" s="1"/>
  <c r="B2333" i="1"/>
  <c r="C2309" i="1"/>
  <c r="D2309" i="1" s="1"/>
  <c r="F2309" i="1" s="1"/>
  <c r="B2337" i="1"/>
  <c r="C2313" i="1"/>
  <c r="D2313" i="1" s="1"/>
  <c r="F2313" i="1" s="1"/>
  <c r="B2377" i="1" l="1"/>
  <c r="C2353" i="1"/>
  <c r="D2353" i="1" s="1"/>
  <c r="F2353" i="1" s="1"/>
  <c r="B2354" i="1"/>
  <c r="C2330" i="1"/>
  <c r="D2330" i="1" s="1"/>
  <c r="F2330" i="1" s="1"/>
  <c r="B2361" i="1"/>
  <c r="C2337" i="1"/>
  <c r="D2337" i="1" s="1"/>
  <c r="F2337" i="1" s="1"/>
  <c r="B2373" i="1"/>
  <c r="C2349" i="1"/>
  <c r="D2349" i="1" s="1"/>
  <c r="F2349" i="1" s="1"/>
  <c r="B2375" i="1"/>
  <c r="C2351" i="1"/>
  <c r="D2351" i="1" s="1"/>
  <c r="F2351" i="1" s="1"/>
  <c r="B2368" i="1"/>
  <c r="C2344" i="1"/>
  <c r="D2344" i="1" s="1"/>
  <c r="F2344" i="1" s="1"/>
  <c r="B2357" i="1"/>
  <c r="C2333" i="1"/>
  <c r="D2333" i="1" s="1"/>
  <c r="F2333" i="1" s="1"/>
  <c r="B2374" i="1"/>
  <c r="C2350" i="1"/>
  <c r="D2350" i="1" s="1"/>
  <c r="F2350" i="1" s="1"/>
  <c r="B2356" i="1"/>
  <c r="C2332" i="1"/>
  <c r="D2332" i="1" s="1"/>
  <c r="F2332" i="1" s="1"/>
  <c r="B2387" i="1"/>
  <c r="C2363" i="1"/>
  <c r="D2363" i="1" s="1"/>
  <c r="F2363" i="1" s="1"/>
  <c r="B2379" i="1"/>
  <c r="C2355" i="1"/>
  <c r="D2355" i="1" s="1"/>
  <c r="F2355" i="1" s="1"/>
  <c r="B2364" i="1"/>
  <c r="C2340" i="1"/>
  <c r="D2340" i="1" s="1"/>
  <c r="F2340" i="1" s="1"/>
  <c r="B2371" i="1"/>
  <c r="C2347" i="1"/>
  <c r="D2347" i="1" s="1"/>
  <c r="F2347" i="1" s="1"/>
  <c r="B2372" i="1"/>
  <c r="C2348" i="1"/>
  <c r="D2348" i="1" s="1"/>
  <c r="F2348" i="1" s="1"/>
  <c r="B2369" i="1"/>
  <c r="C2345" i="1"/>
  <c r="D2345" i="1" s="1"/>
  <c r="F2345" i="1" s="1"/>
  <c r="B2382" i="1"/>
  <c r="C2358" i="1"/>
  <c r="D2358" i="1" s="1"/>
  <c r="F2358" i="1" s="1"/>
  <c r="B2367" i="1"/>
  <c r="C2343" i="1"/>
  <c r="D2343" i="1" s="1"/>
  <c r="F2343" i="1" s="1"/>
  <c r="B2366" i="1"/>
  <c r="C2342" i="1"/>
  <c r="D2342" i="1" s="1"/>
  <c r="F2342" i="1" s="1"/>
  <c r="B2359" i="1"/>
  <c r="C2335" i="1"/>
  <c r="D2335" i="1" s="1"/>
  <c r="F2335" i="1" s="1"/>
  <c r="B2365" i="1"/>
  <c r="C2341" i="1"/>
  <c r="D2341" i="1" s="1"/>
  <c r="F2341" i="1" s="1"/>
  <c r="B2370" i="1"/>
  <c r="C2346" i="1"/>
  <c r="D2346" i="1" s="1"/>
  <c r="F2346" i="1" s="1"/>
  <c r="B2362" i="1"/>
  <c r="C2338" i="1"/>
  <c r="D2338" i="1" s="1"/>
  <c r="F2338" i="1" s="1"/>
  <c r="B2376" i="1"/>
  <c r="C2352" i="1"/>
  <c r="D2352" i="1" s="1"/>
  <c r="F2352" i="1" s="1"/>
  <c r="B2360" i="1"/>
  <c r="C2336" i="1"/>
  <c r="D2336" i="1" s="1"/>
  <c r="F2336" i="1" s="1"/>
  <c r="B2390" i="1" l="1"/>
  <c r="C2366" i="1"/>
  <c r="D2366" i="1" s="1"/>
  <c r="F2366" i="1" s="1"/>
  <c r="B2388" i="1"/>
  <c r="C2364" i="1"/>
  <c r="D2364" i="1" s="1"/>
  <c r="F2364" i="1" s="1"/>
  <c r="B2392" i="1"/>
  <c r="C2368" i="1"/>
  <c r="D2368" i="1" s="1"/>
  <c r="F2368" i="1" s="1"/>
  <c r="B2384" i="1"/>
  <c r="C2360" i="1"/>
  <c r="D2360" i="1" s="1"/>
  <c r="F2360" i="1" s="1"/>
  <c r="B2391" i="1"/>
  <c r="C2367" i="1"/>
  <c r="D2367" i="1" s="1"/>
  <c r="F2367" i="1" s="1"/>
  <c r="B2399" i="1"/>
  <c r="C2375" i="1"/>
  <c r="D2375" i="1" s="1"/>
  <c r="F2375" i="1" s="1"/>
  <c r="B2386" i="1"/>
  <c r="C2362" i="1"/>
  <c r="D2362" i="1" s="1"/>
  <c r="F2362" i="1" s="1"/>
  <c r="B2397" i="1"/>
  <c r="C2373" i="1"/>
  <c r="D2373" i="1" s="1"/>
  <c r="F2373" i="1" s="1"/>
  <c r="B2406" i="1"/>
  <c r="C2382" i="1"/>
  <c r="D2382" i="1" s="1"/>
  <c r="F2382" i="1" s="1"/>
  <c r="B2394" i="1"/>
  <c r="C2370" i="1"/>
  <c r="D2370" i="1" s="1"/>
  <c r="F2370" i="1" s="1"/>
  <c r="B2385" i="1"/>
  <c r="C2361" i="1"/>
  <c r="D2361" i="1" s="1"/>
  <c r="F2361" i="1" s="1"/>
  <c r="B2403" i="1"/>
  <c r="C2379" i="1"/>
  <c r="D2379" i="1" s="1"/>
  <c r="F2379" i="1" s="1"/>
  <c r="B2389" i="1"/>
  <c r="C2365" i="1"/>
  <c r="D2365" i="1" s="1"/>
  <c r="F2365" i="1" s="1"/>
  <c r="B2378" i="1"/>
  <c r="C2354" i="1"/>
  <c r="D2354" i="1" s="1"/>
  <c r="F2354" i="1" s="1"/>
  <c r="B2411" i="1"/>
  <c r="C2387" i="1"/>
  <c r="D2387" i="1" s="1"/>
  <c r="F2387" i="1" s="1"/>
  <c r="B2400" i="1"/>
  <c r="C2376" i="1"/>
  <c r="D2376" i="1" s="1"/>
  <c r="F2376" i="1" s="1"/>
  <c r="B2393" i="1"/>
  <c r="C2369" i="1"/>
  <c r="D2369" i="1" s="1"/>
  <c r="F2369" i="1" s="1"/>
  <c r="B2380" i="1"/>
  <c r="C2356" i="1"/>
  <c r="D2356" i="1" s="1"/>
  <c r="F2356" i="1" s="1"/>
  <c r="B2396" i="1"/>
  <c r="C2372" i="1"/>
  <c r="D2372" i="1" s="1"/>
  <c r="F2372" i="1" s="1"/>
  <c r="B2398" i="1"/>
  <c r="C2374" i="1"/>
  <c r="D2374" i="1" s="1"/>
  <c r="F2374" i="1" s="1"/>
  <c r="B2383" i="1"/>
  <c r="C2359" i="1"/>
  <c r="D2359" i="1" s="1"/>
  <c r="F2359" i="1" s="1"/>
  <c r="B2395" i="1"/>
  <c r="C2371" i="1"/>
  <c r="D2371" i="1" s="1"/>
  <c r="F2371" i="1" s="1"/>
  <c r="B2381" i="1"/>
  <c r="C2357" i="1"/>
  <c r="D2357" i="1" s="1"/>
  <c r="F2357" i="1" s="1"/>
  <c r="B2401" i="1"/>
  <c r="C2377" i="1"/>
  <c r="D2377" i="1" s="1"/>
  <c r="F2377" i="1" s="1"/>
  <c r="B2404" i="1" l="1"/>
  <c r="C2380" i="1"/>
  <c r="D2380" i="1" s="1"/>
  <c r="F2380" i="1" s="1"/>
  <c r="B2427" i="1"/>
  <c r="C2403" i="1"/>
  <c r="D2403" i="1" s="1"/>
  <c r="F2403" i="1" s="1"/>
  <c r="B2423" i="1"/>
  <c r="C2399" i="1"/>
  <c r="D2399" i="1" s="1"/>
  <c r="F2399" i="1" s="1"/>
  <c r="B2425" i="1"/>
  <c r="C2401" i="1"/>
  <c r="D2401" i="1" s="1"/>
  <c r="F2401" i="1" s="1"/>
  <c r="B2417" i="1"/>
  <c r="C2393" i="1"/>
  <c r="D2393" i="1" s="1"/>
  <c r="F2393" i="1" s="1"/>
  <c r="B2409" i="1"/>
  <c r="C2385" i="1"/>
  <c r="D2385" i="1" s="1"/>
  <c r="F2385" i="1" s="1"/>
  <c r="B2415" i="1"/>
  <c r="C2391" i="1"/>
  <c r="D2391" i="1" s="1"/>
  <c r="F2391" i="1" s="1"/>
  <c r="B2419" i="1"/>
  <c r="C2395" i="1"/>
  <c r="D2395" i="1" s="1"/>
  <c r="F2395" i="1" s="1"/>
  <c r="B2408" i="1"/>
  <c r="C2384" i="1"/>
  <c r="D2384" i="1" s="1"/>
  <c r="F2384" i="1" s="1"/>
  <c r="B2405" i="1"/>
  <c r="C2381" i="1"/>
  <c r="D2381" i="1" s="1"/>
  <c r="F2381" i="1" s="1"/>
  <c r="B2435" i="1"/>
  <c r="C2411" i="1"/>
  <c r="D2411" i="1" s="1"/>
  <c r="F2411" i="1" s="1"/>
  <c r="B2416" i="1"/>
  <c r="C2392" i="1"/>
  <c r="D2392" i="1" s="1"/>
  <c r="F2392" i="1" s="1"/>
  <c r="B2402" i="1"/>
  <c r="C2378" i="1"/>
  <c r="D2378" i="1" s="1"/>
  <c r="F2378" i="1" s="1"/>
  <c r="B2418" i="1"/>
  <c r="C2394" i="1"/>
  <c r="D2394" i="1" s="1"/>
  <c r="F2394" i="1" s="1"/>
  <c r="B2407" i="1"/>
  <c r="C2383" i="1"/>
  <c r="D2383" i="1" s="1"/>
  <c r="F2383" i="1" s="1"/>
  <c r="B2424" i="1"/>
  <c r="C2400" i="1"/>
  <c r="D2400" i="1" s="1"/>
  <c r="F2400" i="1" s="1"/>
  <c r="B2430" i="1"/>
  <c r="C2406" i="1"/>
  <c r="D2406" i="1" s="1"/>
  <c r="F2406" i="1" s="1"/>
  <c r="B2422" i="1"/>
  <c r="C2398" i="1"/>
  <c r="D2398" i="1" s="1"/>
  <c r="F2398" i="1" s="1"/>
  <c r="B2421" i="1"/>
  <c r="C2397" i="1"/>
  <c r="D2397" i="1" s="1"/>
  <c r="F2397" i="1" s="1"/>
  <c r="B2412" i="1"/>
  <c r="C2388" i="1"/>
  <c r="D2388" i="1" s="1"/>
  <c r="F2388" i="1" s="1"/>
  <c r="B2420" i="1"/>
  <c r="C2396" i="1"/>
  <c r="D2396" i="1" s="1"/>
  <c r="F2396" i="1" s="1"/>
  <c r="B2413" i="1"/>
  <c r="C2389" i="1"/>
  <c r="D2389" i="1" s="1"/>
  <c r="F2389" i="1" s="1"/>
  <c r="B2410" i="1"/>
  <c r="C2386" i="1"/>
  <c r="D2386" i="1" s="1"/>
  <c r="F2386" i="1" s="1"/>
  <c r="B2414" i="1"/>
  <c r="C2390" i="1"/>
  <c r="D2390" i="1" s="1"/>
  <c r="F2390" i="1" s="1"/>
  <c r="B2446" i="1" l="1"/>
  <c r="C2422" i="1"/>
  <c r="D2422" i="1" s="1"/>
  <c r="F2422" i="1" s="1"/>
  <c r="B2440" i="1"/>
  <c r="C2416" i="1"/>
  <c r="D2416" i="1" s="1"/>
  <c r="F2416" i="1" s="1"/>
  <c r="B2433" i="1"/>
  <c r="C2409" i="1"/>
  <c r="D2409" i="1" s="1"/>
  <c r="F2409" i="1" s="1"/>
  <c r="B2441" i="1"/>
  <c r="C2417" i="1"/>
  <c r="D2417" i="1" s="1"/>
  <c r="F2417" i="1" s="1"/>
  <c r="B2454" i="1"/>
  <c r="C2430" i="1"/>
  <c r="D2430" i="1" s="1"/>
  <c r="F2430" i="1" s="1"/>
  <c r="B2429" i="1"/>
  <c r="C2405" i="1"/>
  <c r="D2405" i="1" s="1"/>
  <c r="F2405" i="1" s="1"/>
  <c r="B2438" i="1"/>
  <c r="C2414" i="1"/>
  <c r="D2414" i="1" s="1"/>
  <c r="F2414" i="1" s="1"/>
  <c r="B2437" i="1"/>
  <c r="C2413" i="1"/>
  <c r="D2413" i="1" s="1"/>
  <c r="F2413" i="1" s="1"/>
  <c r="B2449" i="1"/>
  <c r="C2425" i="1"/>
  <c r="D2425" i="1" s="1"/>
  <c r="F2425" i="1" s="1"/>
  <c r="B2432" i="1"/>
  <c r="C2408" i="1"/>
  <c r="D2408" i="1" s="1"/>
  <c r="F2408" i="1" s="1"/>
  <c r="B2434" i="1"/>
  <c r="C2410" i="1"/>
  <c r="D2410" i="1" s="1"/>
  <c r="F2410" i="1" s="1"/>
  <c r="B2444" i="1"/>
  <c r="C2420" i="1"/>
  <c r="D2420" i="1" s="1"/>
  <c r="F2420" i="1" s="1"/>
  <c r="B2431" i="1"/>
  <c r="C2407" i="1"/>
  <c r="D2407" i="1" s="1"/>
  <c r="F2407" i="1" s="1"/>
  <c r="B2459" i="1"/>
  <c r="C2435" i="1"/>
  <c r="D2435" i="1" s="1"/>
  <c r="F2435" i="1" s="1"/>
  <c r="B2448" i="1"/>
  <c r="C2424" i="1"/>
  <c r="D2424" i="1" s="1"/>
  <c r="F2424" i="1" s="1"/>
  <c r="B2447" i="1"/>
  <c r="C2423" i="1"/>
  <c r="D2423" i="1" s="1"/>
  <c r="F2423" i="1" s="1"/>
  <c r="B2436" i="1"/>
  <c r="C2412" i="1"/>
  <c r="D2412" i="1" s="1"/>
  <c r="F2412" i="1" s="1"/>
  <c r="B2442" i="1"/>
  <c r="C2418" i="1"/>
  <c r="D2418" i="1" s="1"/>
  <c r="F2418" i="1" s="1"/>
  <c r="B2443" i="1"/>
  <c r="C2419" i="1"/>
  <c r="D2419" i="1" s="1"/>
  <c r="F2419" i="1" s="1"/>
  <c r="B2451" i="1"/>
  <c r="C2427" i="1"/>
  <c r="D2427" i="1" s="1"/>
  <c r="F2427" i="1" s="1"/>
  <c r="B2445" i="1"/>
  <c r="C2421" i="1"/>
  <c r="D2421" i="1" s="1"/>
  <c r="F2421" i="1" s="1"/>
  <c r="B2426" i="1"/>
  <c r="C2402" i="1"/>
  <c r="D2402" i="1" s="1"/>
  <c r="F2402" i="1" s="1"/>
  <c r="B2439" i="1"/>
  <c r="C2415" i="1"/>
  <c r="D2415" i="1" s="1"/>
  <c r="F2415" i="1" s="1"/>
  <c r="B2428" i="1"/>
  <c r="C2404" i="1"/>
  <c r="D2404" i="1" s="1"/>
  <c r="F2404" i="1" s="1"/>
  <c r="B2468" i="1" l="1"/>
  <c r="C2444" i="1"/>
  <c r="D2444" i="1" s="1"/>
  <c r="F2444" i="1" s="1"/>
  <c r="B2453" i="1"/>
  <c r="C2429" i="1"/>
  <c r="D2429" i="1" s="1"/>
  <c r="F2429" i="1" s="1"/>
  <c r="B2460" i="1"/>
  <c r="C2436" i="1"/>
  <c r="D2436" i="1" s="1"/>
  <c r="F2436" i="1" s="1"/>
  <c r="B2458" i="1"/>
  <c r="C2434" i="1"/>
  <c r="D2434" i="1" s="1"/>
  <c r="F2434" i="1" s="1"/>
  <c r="B2478" i="1"/>
  <c r="C2454" i="1"/>
  <c r="D2454" i="1" s="1"/>
  <c r="F2454" i="1" s="1"/>
  <c r="B2465" i="1"/>
  <c r="C2441" i="1"/>
  <c r="D2441" i="1" s="1"/>
  <c r="F2441" i="1" s="1"/>
  <c r="B2457" i="1"/>
  <c r="C2433" i="1"/>
  <c r="D2433" i="1" s="1"/>
  <c r="F2433" i="1" s="1"/>
  <c r="B2452" i="1"/>
  <c r="C2428" i="1"/>
  <c r="D2428" i="1" s="1"/>
  <c r="F2428" i="1" s="1"/>
  <c r="B2471" i="1"/>
  <c r="C2447" i="1"/>
  <c r="D2447" i="1" s="1"/>
  <c r="F2447" i="1" s="1"/>
  <c r="B2456" i="1"/>
  <c r="C2432" i="1"/>
  <c r="D2432" i="1" s="1"/>
  <c r="F2432" i="1" s="1"/>
  <c r="B2472" i="1"/>
  <c r="C2448" i="1"/>
  <c r="D2448" i="1" s="1"/>
  <c r="F2448" i="1" s="1"/>
  <c r="B2483" i="1"/>
  <c r="C2459" i="1"/>
  <c r="D2459" i="1" s="1"/>
  <c r="F2459" i="1" s="1"/>
  <c r="B2466" i="1"/>
  <c r="C2442" i="1"/>
  <c r="D2442" i="1" s="1"/>
  <c r="F2442" i="1" s="1"/>
  <c r="B2463" i="1"/>
  <c r="C2439" i="1"/>
  <c r="D2439" i="1" s="1"/>
  <c r="F2439" i="1" s="1"/>
  <c r="B2450" i="1"/>
  <c r="C2426" i="1"/>
  <c r="D2426" i="1" s="1"/>
  <c r="F2426" i="1" s="1"/>
  <c r="B2473" i="1"/>
  <c r="C2449" i="1"/>
  <c r="D2449" i="1" s="1"/>
  <c r="F2449" i="1" s="1"/>
  <c r="B2469" i="1"/>
  <c r="C2445" i="1"/>
  <c r="D2445" i="1" s="1"/>
  <c r="F2445" i="1" s="1"/>
  <c r="B2475" i="1"/>
  <c r="C2451" i="1"/>
  <c r="D2451" i="1" s="1"/>
  <c r="F2451" i="1" s="1"/>
  <c r="B2461" i="1"/>
  <c r="C2437" i="1"/>
  <c r="D2437" i="1" s="1"/>
  <c r="F2437" i="1" s="1"/>
  <c r="B2464" i="1"/>
  <c r="C2440" i="1"/>
  <c r="D2440" i="1" s="1"/>
  <c r="F2440" i="1" s="1"/>
  <c r="B2467" i="1"/>
  <c r="C2443" i="1"/>
  <c r="D2443" i="1" s="1"/>
  <c r="F2443" i="1" s="1"/>
  <c r="B2455" i="1"/>
  <c r="C2431" i="1"/>
  <c r="D2431" i="1" s="1"/>
  <c r="F2431" i="1" s="1"/>
  <c r="B2462" i="1"/>
  <c r="C2438" i="1"/>
  <c r="D2438" i="1" s="1"/>
  <c r="F2438" i="1" s="1"/>
  <c r="B2470" i="1"/>
  <c r="C2446" i="1"/>
  <c r="D2446" i="1" s="1"/>
  <c r="F2446" i="1" s="1"/>
  <c r="B2507" i="1" l="1"/>
  <c r="C2483" i="1"/>
  <c r="D2483" i="1" s="1"/>
  <c r="F2483" i="1" s="1"/>
  <c r="B2489" i="1"/>
  <c r="C2465" i="1"/>
  <c r="D2465" i="1" s="1"/>
  <c r="F2465" i="1" s="1"/>
  <c r="B2494" i="1"/>
  <c r="C2470" i="1"/>
  <c r="D2470" i="1" s="1"/>
  <c r="F2470" i="1" s="1"/>
  <c r="B2496" i="1"/>
  <c r="C2472" i="1"/>
  <c r="D2472" i="1" s="1"/>
  <c r="F2472" i="1" s="1"/>
  <c r="B2499" i="1"/>
  <c r="C2475" i="1"/>
  <c r="D2475" i="1" s="1"/>
  <c r="F2475" i="1" s="1"/>
  <c r="B2479" i="1"/>
  <c r="C2455" i="1"/>
  <c r="D2455" i="1" s="1"/>
  <c r="F2455" i="1" s="1"/>
  <c r="B2502" i="1"/>
  <c r="C2478" i="1"/>
  <c r="D2478" i="1" s="1"/>
  <c r="F2478" i="1" s="1"/>
  <c r="B2486" i="1"/>
  <c r="C2462" i="1"/>
  <c r="D2462" i="1" s="1"/>
  <c r="F2462" i="1" s="1"/>
  <c r="B2493" i="1"/>
  <c r="C2469" i="1"/>
  <c r="D2469" i="1" s="1"/>
  <c r="F2469" i="1" s="1"/>
  <c r="B2484" i="1"/>
  <c r="C2460" i="1"/>
  <c r="D2460" i="1" s="1"/>
  <c r="F2460" i="1" s="1"/>
  <c r="B2497" i="1"/>
  <c r="C2473" i="1"/>
  <c r="D2473" i="1" s="1"/>
  <c r="F2473" i="1" s="1"/>
  <c r="B2482" i="1"/>
  <c r="C2458" i="1"/>
  <c r="D2458" i="1" s="1"/>
  <c r="F2458" i="1" s="1"/>
  <c r="B2495" i="1"/>
  <c r="C2471" i="1"/>
  <c r="D2471" i="1" s="1"/>
  <c r="F2471" i="1" s="1"/>
  <c r="B2480" i="1"/>
  <c r="C2456" i="1"/>
  <c r="D2456" i="1" s="1"/>
  <c r="F2456" i="1" s="1"/>
  <c r="B2491" i="1"/>
  <c r="C2467" i="1"/>
  <c r="D2467" i="1" s="1"/>
  <c r="F2467" i="1" s="1"/>
  <c r="B2474" i="1"/>
  <c r="C2450" i="1"/>
  <c r="D2450" i="1" s="1"/>
  <c r="F2450" i="1" s="1"/>
  <c r="B2488" i="1"/>
  <c r="C2464" i="1"/>
  <c r="D2464" i="1" s="1"/>
  <c r="F2464" i="1" s="1"/>
  <c r="B2487" i="1"/>
  <c r="C2463" i="1"/>
  <c r="D2463" i="1" s="1"/>
  <c r="F2463" i="1" s="1"/>
  <c r="B2476" i="1"/>
  <c r="C2452" i="1"/>
  <c r="D2452" i="1" s="1"/>
  <c r="F2452" i="1" s="1"/>
  <c r="B2477" i="1"/>
  <c r="C2453" i="1"/>
  <c r="D2453" i="1" s="1"/>
  <c r="F2453" i="1" s="1"/>
  <c r="B2485" i="1"/>
  <c r="C2461" i="1"/>
  <c r="D2461" i="1" s="1"/>
  <c r="F2461" i="1" s="1"/>
  <c r="B2490" i="1"/>
  <c r="C2466" i="1"/>
  <c r="D2466" i="1" s="1"/>
  <c r="F2466" i="1" s="1"/>
  <c r="B2481" i="1"/>
  <c r="C2457" i="1"/>
  <c r="D2457" i="1" s="1"/>
  <c r="F2457" i="1" s="1"/>
  <c r="B2492" i="1"/>
  <c r="C2468" i="1"/>
  <c r="D2468" i="1" s="1"/>
  <c r="F2468" i="1" s="1"/>
  <c r="B2511" i="1" l="1"/>
  <c r="C2487" i="1"/>
  <c r="D2487" i="1" s="1"/>
  <c r="F2487" i="1" s="1"/>
  <c r="B2506" i="1"/>
  <c r="C2482" i="1"/>
  <c r="D2482" i="1" s="1"/>
  <c r="F2482" i="1" s="1"/>
  <c r="B2503" i="1"/>
  <c r="C2479" i="1"/>
  <c r="D2479" i="1" s="1"/>
  <c r="F2479" i="1" s="1"/>
  <c r="B2516" i="1"/>
  <c r="C2492" i="1"/>
  <c r="D2492" i="1" s="1"/>
  <c r="F2492" i="1" s="1"/>
  <c r="B2505" i="1"/>
  <c r="C2481" i="1"/>
  <c r="D2481" i="1" s="1"/>
  <c r="F2481" i="1" s="1"/>
  <c r="B2521" i="1"/>
  <c r="C2497" i="1"/>
  <c r="D2497" i="1" s="1"/>
  <c r="F2497" i="1" s="1"/>
  <c r="B2523" i="1"/>
  <c r="C2499" i="1"/>
  <c r="D2499" i="1" s="1"/>
  <c r="F2499" i="1" s="1"/>
  <c r="B2512" i="1"/>
  <c r="C2488" i="1"/>
  <c r="D2488" i="1" s="1"/>
  <c r="F2488" i="1" s="1"/>
  <c r="B2520" i="1"/>
  <c r="C2496" i="1"/>
  <c r="D2496" i="1" s="1"/>
  <c r="F2496" i="1" s="1"/>
  <c r="B2518" i="1"/>
  <c r="C2494" i="1"/>
  <c r="D2494" i="1" s="1"/>
  <c r="F2494" i="1" s="1"/>
  <c r="B2498" i="1"/>
  <c r="C2474" i="1"/>
  <c r="D2474" i="1" s="1"/>
  <c r="F2474" i="1" s="1"/>
  <c r="B2510" i="1"/>
  <c r="C2486" i="1"/>
  <c r="D2486" i="1" s="1"/>
  <c r="F2486" i="1" s="1"/>
  <c r="B2508" i="1"/>
  <c r="C2484" i="1"/>
  <c r="D2484" i="1" s="1"/>
  <c r="F2484" i="1" s="1"/>
  <c r="B2514" i="1"/>
  <c r="C2490" i="1"/>
  <c r="D2490" i="1" s="1"/>
  <c r="F2490" i="1" s="1"/>
  <c r="B2509" i="1"/>
  <c r="C2485" i="1"/>
  <c r="D2485" i="1" s="1"/>
  <c r="F2485" i="1" s="1"/>
  <c r="B2515" i="1"/>
  <c r="C2491" i="1"/>
  <c r="D2491" i="1" s="1"/>
  <c r="F2491" i="1" s="1"/>
  <c r="B2517" i="1"/>
  <c r="C2493" i="1"/>
  <c r="D2493" i="1" s="1"/>
  <c r="F2493" i="1" s="1"/>
  <c r="B2501" i="1"/>
  <c r="C2477" i="1"/>
  <c r="D2477" i="1" s="1"/>
  <c r="F2477" i="1" s="1"/>
  <c r="B2504" i="1"/>
  <c r="C2480" i="1"/>
  <c r="D2480" i="1" s="1"/>
  <c r="F2480" i="1" s="1"/>
  <c r="B2513" i="1"/>
  <c r="C2489" i="1"/>
  <c r="D2489" i="1" s="1"/>
  <c r="F2489" i="1" s="1"/>
  <c r="B2500" i="1"/>
  <c r="C2476" i="1"/>
  <c r="D2476" i="1" s="1"/>
  <c r="F2476" i="1" s="1"/>
  <c r="B2519" i="1"/>
  <c r="C2495" i="1"/>
  <c r="D2495" i="1" s="1"/>
  <c r="F2495" i="1" s="1"/>
  <c r="B2526" i="1"/>
  <c r="C2502" i="1"/>
  <c r="D2502" i="1" s="1"/>
  <c r="F2502" i="1" s="1"/>
  <c r="B2531" i="1"/>
  <c r="C2507" i="1"/>
  <c r="D2507" i="1" s="1"/>
  <c r="F2507" i="1" s="1"/>
  <c r="B2525" i="1" l="1"/>
  <c r="C2501" i="1"/>
  <c r="D2501" i="1" s="1"/>
  <c r="F2501" i="1" s="1"/>
  <c r="B2534" i="1"/>
  <c r="C2510" i="1"/>
  <c r="D2510" i="1" s="1"/>
  <c r="F2510" i="1" s="1"/>
  <c r="B2545" i="1"/>
  <c r="C2521" i="1"/>
  <c r="D2521" i="1" s="1"/>
  <c r="F2521" i="1" s="1"/>
  <c r="B2529" i="1"/>
  <c r="C2505" i="1"/>
  <c r="D2505" i="1" s="1"/>
  <c r="F2505" i="1" s="1"/>
  <c r="B2550" i="1"/>
  <c r="C2526" i="1"/>
  <c r="D2526" i="1" s="1"/>
  <c r="F2526" i="1" s="1"/>
  <c r="B2542" i="1"/>
  <c r="C2518" i="1"/>
  <c r="D2518" i="1" s="1"/>
  <c r="F2518" i="1" s="1"/>
  <c r="B2555" i="1"/>
  <c r="C2531" i="1"/>
  <c r="D2531" i="1" s="1"/>
  <c r="F2531" i="1" s="1"/>
  <c r="B2541" i="1"/>
  <c r="C2517" i="1"/>
  <c r="D2517" i="1" s="1"/>
  <c r="F2517" i="1" s="1"/>
  <c r="B2533" i="1"/>
  <c r="C2509" i="1"/>
  <c r="D2509" i="1" s="1"/>
  <c r="F2509" i="1" s="1"/>
  <c r="B2543" i="1"/>
  <c r="C2519" i="1"/>
  <c r="D2519" i="1" s="1"/>
  <c r="F2519" i="1" s="1"/>
  <c r="B2539" i="1"/>
  <c r="C2515" i="1"/>
  <c r="D2515" i="1" s="1"/>
  <c r="F2515" i="1" s="1"/>
  <c r="B2540" i="1"/>
  <c r="C2516" i="1"/>
  <c r="D2516" i="1" s="1"/>
  <c r="F2516" i="1" s="1"/>
  <c r="B2524" i="1"/>
  <c r="C2500" i="1"/>
  <c r="D2500" i="1" s="1"/>
  <c r="F2500" i="1" s="1"/>
  <c r="B2522" i="1"/>
  <c r="C2498" i="1"/>
  <c r="D2498" i="1" s="1"/>
  <c r="F2498" i="1" s="1"/>
  <c r="B2544" i="1"/>
  <c r="C2520" i="1"/>
  <c r="D2520" i="1" s="1"/>
  <c r="F2520" i="1" s="1"/>
  <c r="B2527" i="1"/>
  <c r="C2503" i="1"/>
  <c r="D2503" i="1" s="1"/>
  <c r="F2503" i="1" s="1"/>
  <c r="B2537" i="1"/>
  <c r="C2513" i="1"/>
  <c r="D2513" i="1" s="1"/>
  <c r="F2513" i="1" s="1"/>
  <c r="B2538" i="1"/>
  <c r="C2514" i="1"/>
  <c r="D2514" i="1" s="1"/>
  <c r="F2514" i="1" s="1"/>
  <c r="B2536" i="1"/>
  <c r="C2512" i="1"/>
  <c r="D2512" i="1" s="1"/>
  <c r="F2512" i="1" s="1"/>
  <c r="B2530" i="1"/>
  <c r="C2506" i="1"/>
  <c r="D2506" i="1" s="1"/>
  <c r="F2506" i="1" s="1"/>
  <c r="B2528" i="1"/>
  <c r="C2504" i="1"/>
  <c r="D2504" i="1" s="1"/>
  <c r="F2504" i="1" s="1"/>
  <c r="B2532" i="1"/>
  <c r="C2508" i="1"/>
  <c r="D2508" i="1" s="1"/>
  <c r="F2508" i="1" s="1"/>
  <c r="B2547" i="1"/>
  <c r="C2523" i="1"/>
  <c r="D2523" i="1" s="1"/>
  <c r="F2523" i="1" s="1"/>
  <c r="B2535" i="1"/>
  <c r="C2511" i="1"/>
  <c r="D2511" i="1" s="1"/>
  <c r="F2511" i="1" s="1"/>
  <c r="B2562" i="1" l="1"/>
  <c r="C2538" i="1"/>
  <c r="D2538" i="1" s="1"/>
  <c r="F2538" i="1" s="1"/>
  <c r="B2564" i="1"/>
  <c r="C2540" i="1"/>
  <c r="D2540" i="1" s="1"/>
  <c r="F2540" i="1" s="1"/>
  <c r="B2566" i="1"/>
  <c r="C2542" i="1"/>
  <c r="D2542" i="1" s="1"/>
  <c r="F2542" i="1" s="1"/>
  <c r="B2561" i="1"/>
  <c r="C2537" i="1"/>
  <c r="D2537" i="1" s="1"/>
  <c r="F2537" i="1" s="1"/>
  <c r="B2574" i="1"/>
  <c r="C2550" i="1"/>
  <c r="D2550" i="1" s="1"/>
  <c r="F2550" i="1" s="1"/>
  <c r="B2571" i="1"/>
  <c r="C2547" i="1"/>
  <c r="D2547" i="1" s="1"/>
  <c r="F2547" i="1" s="1"/>
  <c r="B2563" i="1"/>
  <c r="C2539" i="1"/>
  <c r="D2539" i="1" s="1"/>
  <c r="F2539" i="1" s="1"/>
  <c r="B2569" i="1"/>
  <c r="C2545" i="1"/>
  <c r="D2545" i="1" s="1"/>
  <c r="F2545" i="1" s="1"/>
  <c r="B2567" i="1"/>
  <c r="C2543" i="1"/>
  <c r="D2543" i="1" s="1"/>
  <c r="F2543" i="1" s="1"/>
  <c r="B2559" i="1"/>
  <c r="C2535" i="1"/>
  <c r="D2535" i="1" s="1"/>
  <c r="F2535" i="1" s="1"/>
  <c r="B2568" i="1"/>
  <c r="C2544" i="1"/>
  <c r="D2544" i="1" s="1"/>
  <c r="F2544" i="1" s="1"/>
  <c r="B2556" i="1"/>
  <c r="C2532" i="1"/>
  <c r="D2532" i="1" s="1"/>
  <c r="F2532" i="1" s="1"/>
  <c r="B2551" i="1"/>
  <c r="C2527" i="1"/>
  <c r="D2527" i="1" s="1"/>
  <c r="F2527" i="1" s="1"/>
  <c r="B2553" i="1"/>
  <c r="C2529" i="1"/>
  <c r="D2529" i="1" s="1"/>
  <c r="F2529" i="1" s="1"/>
  <c r="B2552" i="1"/>
  <c r="C2528" i="1"/>
  <c r="D2528" i="1" s="1"/>
  <c r="F2528" i="1" s="1"/>
  <c r="B2557" i="1"/>
  <c r="C2533" i="1"/>
  <c r="D2533" i="1" s="1"/>
  <c r="F2533" i="1" s="1"/>
  <c r="B2554" i="1"/>
  <c r="C2530" i="1"/>
  <c r="D2530" i="1" s="1"/>
  <c r="F2530" i="1" s="1"/>
  <c r="B2546" i="1"/>
  <c r="C2522" i="1"/>
  <c r="D2522" i="1" s="1"/>
  <c r="F2522" i="1" s="1"/>
  <c r="B2565" i="1"/>
  <c r="C2541" i="1"/>
  <c r="D2541" i="1" s="1"/>
  <c r="F2541" i="1" s="1"/>
  <c r="B2558" i="1"/>
  <c r="C2534" i="1"/>
  <c r="D2534" i="1" s="1"/>
  <c r="F2534" i="1" s="1"/>
  <c r="B2560" i="1"/>
  <c r="C2536" i="1"/>
  <c r="D2536" i="1" s="1"/>
  <c r="F2536" i="1" s="1"/>
  <c r="B2548" i="1"/>
  <c r="C2524" i="1"/>
  <c r="D2524" i="1" s="1"/>
  <c r="F2524" i="1" s="1"/>
  <c r="B2579" i="1"/>
  <c r="C2555" i="1"/>
  <c r="D2555" i="1" s="1"/>
  <c r="F2555" i="1" s="1"/>
  <c r="B2549" i="1"/>
  <c r="C2525" i="1"/>
  <c r="D2525" i="1" s="1"/>
  <c r="F2525" i="1" s="1"/>
  <c r="B2570" i="1" l="1"/>
  <c r="C2546" i="1"/>
  <c r="D2546" i="1" s="1"/>
  <c r="F2546" i="1" s="1"/>
  <c r="B2580" i="1"/>
  <c r="C2556" i="1"/>
  <c r="D2556" i="1" s="1"/>
  <c r="F2556" i="1" s="1"/>
  <c r="B2595" i="1"/>
  <c r="C2571" i="1"/>
  <c r="D2571" i="1" s="1"/>
  <c r="F2571" i="1" s="1"/>
  <c r="B2598" i="1"/>
  <c r="C2574" i="1"/>
  <c r="D2574" i="1" s="1"/>
  <c r="F2574" i="1" s="1"/>
  <c r="B2603" i="1"/>
  <c r="C2579" i="1"/>
  <c r="D2579" i="1" s="1"/>
  <c r="F2579" i="1" s="1"/>
  <c r="B2578" i="1"/>
  <c r="C2554" i="1"/>
  <c r="D2554" i="1" s="1"/>
  <c r="F2554" i="1" s="1"/>
  <c r="B2584" i="1"/>
  <c r="C2560" i="1"/>
  <c r="D2560" i="1" s="1"/>
  <c r="F2560" i="1" s="1"/>
  <c r="B2572" i="1"/>
  <c r="C2548" i="1"/>
  <c r="D2548" i="1" s="1"/>
  <c r="F2548" i="1" s="1"/>
  <c r="B2573" i="1"/>
  <c r="C2549" i="1"/>
  <c r="D2549" i="1" s="1"/>
  <c r="F2549" i="1" s="1"/>
  <c r="B2583" i="1"/>
  <c r="C2559" i="1"/>
  <c r="D2559" i="1" s="1"/>
  <c r="F2559" i="1" s="1"/>
  <c r="B2592" i="1"/>
  <c r="C2568" i="1"/>
  <c r="D2568" i="1" s="1"/>
  <c r="F2568" i="1" s="1"/>
  <c r="B2581" i="1"/>
  <c r="C2557" i="1"/>
  <c r="D2557" i="1" s="1"/>
  <c r="F2557" i="1" s="1"/>
  <c r="B2585" i="1"/>
  <c r="C2561" i="1"/>
  <c r="D2561" i="1" s="1"/>
  <c r="F2561" i="1" s="1"/>
  <c r="B2576" i="1"/>
  <c r="C2552" i="1"/>
  <c r="D2552" i="1" s="1"/>
  <c r="F2552" i="1" s="1"/>
  <c r="B2591" i="1"/>
  <c r="C2567" i="1"/>
  <c r="D2567" i="1" s="1"/>
  <c r="F2567" i="1" s="1"/>
  <c r="B2590" i="1"/>
  <c r="C2566" i="1"/>
  <c r="D2566" i="1" s="1"/>
  <c r="F2566" i="1" s="1"/>
  <c r="B2582" i="1"/>
  <c r="C2558" i="1"/>
  <c r="D2558" i="1" s="1"/>
  <c r="F2558" i="1" s="1"/>
  <c r="B2577" i="1"/>
  <c r="C2553" i="1"/>
  <c r="D2553" i="1" s="1"/>
  <c r="F2553" i="1" s="1"/>
  <c r="B2593" i="1"/>
  <c r="C2569" i="1"/>
  <c r="D2569" i="1" s="1"/>
  <c r="F2569" i="1" s="1"/>
  <c r="B2588" i="1"/>
  <c r="C2564" i="1"/>
  <c r="D2564" i="1" s="1"/>
  <c r="F2564" i="1" s="1"/>
  <c r="B2589" i="1"/>
  <c r="C2565" i="1"/>
  <c r="D2565" i="1" s="1"/>
  <c r="F2565" i="1" s="1"/>
  <c r="B2575" i="1"/>
  <c r="C2551" i="1"/>
  <c r="D2551" i="1" s="1"/>
  <c r="F2551" i="1" s="1"/>
  <c r="B2587" i="1"/>
  <c r="C2563" i="1"/>
  <c r="D2563" i="1" s="1"/>
  <c r="F2563" i="1" s="1"/>
  <c r="B2586" i="1"/>
  <c r="C2562" i="1"/>
  <c r="D2562" i="1" s="1"/>
  <c r="F2562" i="1" s="1"/>
  <c r="B2610" i="1" l="1"/>
  <c r="C2586" i="1"/>
  <c r="D2586" i="1" s="1"/>
  <c r="F2586" i="1" s="1"/>
  <c r="B2605" i="1"/>
  <c r="C2581" i="1"/>
  <c r="D2581" i="1" s="1"/>
  <c r="F2581" i="1" s="1"/>
  <c r="B2602" i="1"/>
  <c r="C2578" i="1"/>
  <c r="D2578" i="1" s="1"/>
  <c r="F2578" i="1" s="1"/>
  <c r="B2627" i="1"/>
  <c r="C2603" i="1"/>
  <c r="D2603" i="1" s="1"/>
  <c r="F2603" i="1" s="1"/>
  <c r="B2601" i="1"/>
  <c r="C2577" i="1"/>
  <c r="D2577" i="1" s="1"/>
  <c r="F2577" i="1" s="1"/>
  <c r="B2606" i="1"/>
  <c r="C2582" i="1"/>
  <c r="D2582" i="1" s="1"/>
  <c r="F2582" i="1" s="1"/>
  <c r="B2607" i="1"/>
  <c r="C2583" i="1"/>
  <c r="D2583" i="1" s="1"/>
  <c r="F2583" i="1" s="1"/>
  <c r="B2614" i="1"/>
  <c r="C2590" i="1"/>
  <c r="D2590" i="1" s="1"/>
  <c r="F2590" i="1" s="1"/>
  <c r="B2613" i="1"/>
  <c r="C2589" i="1"/>
  <c r="D2589" i="1" s="1"/>
  <c r="F2589" i="1" s="1"/>
  <c r="B2616" i="1"/>
  <c r="C2592" i="1"/>
  <c r="D2592" i="1" s="1"/>
  <c r="F2592" i="1" s="1"/>
  <c r="B2619" i="1"/>
  <c r="C2595" i="1"/>
  <c r="D2595" i="1" s="1"/>
  <c r="F2595" i="1" s="1"/>
  <c r="B2597" i="1"/>
  <c r="C2573" i="1"/>
  <c r="D2573" i="1" s="1"/>
  <c r="F2573" i="1" s="1"/>
  <c r="B2611" i="1"/>
  <c r="C2587" i="1"/>
  <c r="D2587" i="1" s="1"/>
  <c r="F2587" i="1" s="1"/>
  <c r="B2599" i="1"/>
  <c r="C2575" i="1"/>
  <c r="D2575" i="1" s="1"/>
  <c r="F2575" i="1" s="1"/>
  <c r="B2622" i="1"/>
  <c r="C2598" i="1"/>
  <c r="D2598" i="1" s="1"/>
  <c r="F2598" i="1" s="1"/>
  <c r="B2615" i="1"/>
  <c r="C2591" i="1"/>
  <c r="D2591" i="1" s="1"/>
  <c r="F2591" i="1" s="1"/>
  <c r="B2612" i="1"/>
  <c r="C2588" i="1"/>
  <c r="D2588" i="1" s="1"/>
  <c r="F2588" i="1" s="1"/>
  <c r="B2600" i="1"/>
  <c r="C2576" i="1"/>
  <c r="D2576" i="1" s="1"/>
  <c r="F2576" i="1" s="1"/>
  <c r="B2596" i="1"/>
  <c r="C2572" i="1"/>
  <c r="D2572" i="1" s="1"/>
  <c r="F2572" i="1" s="1"/>
  <c r="B2604" i="1"/>
  <c r="C2580" i="1"/>
  <c r="D2580" i="1" s="1"/>
  <c r="F2580" i="1" s="1"/>
  <c r="B2617" i="1"/>
  <c r="C2593" i="1"/>
  <c r="D2593" i="1" s="1"/>
  <c r="F2593" i="1" s="1"/>
  <c r="B2609" i="1"/>
  <c r="C2585" i="1"/>
  <c r="D2585" i="1" s="1"/>
  <c r="F2585" i="1" s="1"/>
  <c r="B2608" i="1"/>
  <c r="C2584" i="1"/>
  <c r="D2584" i="1" s="1"/>
  <c r="F2584" i="1" s="1"/>
  <c r="B2594" i="1"/>
  <c r="C2570" i="1"/>
  <c r="D2570" i="1" s="1"/>
  <c r="F2570" i="1" s="1"/>
  <c r="B2621" i="1" l="1"/>
  <c r="C2597" i="1"/>
  <c r="D2597" i="1" s="1"/>
  <c r="F2597" i="1" s="1"/>
  <c r="B2630" i="1"/>
  <c r="C2606" i="1"/>
  <c r="D2606" i="1" s="1"/>
  <c r="F2606" i="1" s="1"/>
  <c r="B2618" i="1"/>
  <c r="C2594" i="1"/>
  <c r="D2594" i="1" s="1"/>
  <c r="F2594" i="1" s="1"/>
  <c r="B2625" i="1"/>
  <c r="C2601" i="1"/>
  <c r="D2601" i="1" s="1"/>
  <c r="F2601" i="1" s="1"/>
  <c r="B2633" i="1"/>
  <c r="C2609" i="1"/>
  <c r="D2609" i="1" s="1"/>
  <c r="F2609" i="1" s="1"/>
  <c r="B2639" i="1"/>
  <c r="C2615" i="1"/>
  <c r="D2615" i="1" s="1"/>
  <c r="F2615" i="1" s="1"/>
  <c r="B2641" i="1"/>
  <c r="C2617" i="1"/>
  <c r="D2617" i="1" s="1"/>
  <c r="F2617" i="1" s="1"/>
  <c r="B2624" i="1"/>
  <c r="C2600" i="1"/>
  <c r="D2600" i="1" s="1"/>
  <c r="F2600" i="1" s="1"/>
  <c r="B2632" i="1"/>
  <c r="C2608" i="1"/>
  <c r="D2608" i="1" s="1"/>
  <c r="F2608" i="1" s="1"/>
  <c r="B2643" i="1"/>
  <c r="C2619" i="1"/>
  <c r="D2619" i="1" s="1"/>
  <c r="F2619" i="1" s="1"/>
  <c r="B2640" i="1"/>
  <c r="C2616" i="1"/>
  <c r="D2616" i="1" s="1"/>
  <c r="F2616" i="1" s="1"/>
  <c r="B2636" i="1"/>
  <c r="C2612" i="1"/>
  <c r="D2612" i="1" s="1"/>
  <c r="F2612" i="1" s="1"/>
  <c r="B2651" i="1"/>
  <c r="C2627" i="1"/>
  <c r="D2627" i="1" s="1"/>
  <c r="F2627" i="1" s="1"/>
  <c r="B2646" i="1"/>
  <c r="C2622" i="1"/>
  <c r="D2622" i="1" s="1"/>
  <c r="F2622" i="1" s="1"/>
  <c r="B2637" i="1"/>
  <c r="C2613" i="1"/>
  <c r="D2613" i="1" s="1"/>
  <c r="F2613" i="1" s="1"/>
  <c r="B2626" i="1"/>
  <c r="C2602" i="1"/>
  <c r="D2602" i="1" s="1"/>
  <c r="F2602" i="1" s="1"/>
  <c r="B2628" i="1"/>
  <c r="C2604" i="1"/>
  <c r="D2604" i="1" s="1"/>
  <c r="F2604" i="1" s="1"/>
  <c r="B2623" i="1"/>
  <c r="C2599" i="1"/>
  <c r="D2599" i="1" s="1"/>
  <c r="F2599" i="1" s="1"/>
  <c r="B2638" i="1"/>
  <c r="C2614" i="1"/>
  <c r="D2614" i="1" s="1"/>
  <c r="F2614" i="1" s="1"/>
  <c r="B2629" i="1"/>
  <c r="C2605" i="1"/>
  <c r="D2605" i="1" s="1"/>
  <c r="F2605" i="1" s="1"/>
  <c r="B2620" i="1"/>
  <c r="C2596" i="1"/>
  <c r="D2596" i="1" s="1"/>
  <c r="F2596" i="1" s="1"/>
  <c r="B2635" i="1"/>
  <c r="C2611" i="1"/>
  <c r="D2611" i="1" s="1"/>
  <c r="F2611" i="1" s="1"/>
  <c r="B2631" i="1"/>
  <c r="C2607" i="1"/>
  <c r="D2607" i="1" s="1"/>
  <c r="F2607" i="1" s="1"/>
  <c r="B2634" i="1"/>
  <c r="C2610" i="1"/>
  <c r="D2610" i="1" s="1"/>
  <c r="F2610" i="1" s="1"/>
  <c r="B2647" i="1" l="1"/>
  <c r="C2623" i="1"/>
  <c r="D2623" i="1" s="1"/>
  <c r="F2623" i="1" s="1"/>
  <c r="B2660" i="1"/>
  <c r="C2636" i="1"/>
  <c r="D2636" i="1" s="1"/>
  <c r="F2636" i="1" s="1"/>
  <c r="B2663" i="1"/>
  <c r="C2639" i="1"/>
  <c r="D2639" i="1" s="1"/>
  <c r="F2639" i="1" s="1"/>
  <c r="B2657" i="1"/>
  <c r="C2633" i="1"/>
  <c r="D2633" i="1" s="1"/>
  <c r="F2633" i="1" s="1"/>
  <c r="B2649" i="1"/>
  <c r="C2625" i="1"/>
  <c r="D2625" i="1" s="1"/>
  <c r="F2625" i="1" s="1"/>
  <c r="B2658" i="1"/>
  <c r="C2634" i="1"/>
  <c r="D2634" i="1" s="1"/>
  <c r="F2634" i="1" s="1"/>
  <c r="B2652" i="1"/>
  <c r="C2628" i="1"/>
  <c r="D2628" i="1" s="1"/>
  <c r="F2628" i="1" s="1"/>
  <c r="B2667" i="1"/>
  <c r="C2643" i="1"/>
  <c r="D2643" i="1" s="1"/>
  <c r="F2643" i="1" s="1"/>
  <c r="B2661" i="1"/>
  <c r="C2637" i="1"/>
  <c r="D2637" i="1" s="1"/>
  <c r="F2637" i="1" s="1"/>
  <c r="B2653" i="1"/>
  <c r="C2629" i="1"/>
  <c r="D2629" i="1" s="1"/>
  <c r="F2629" i="1" s="1"/>
  <c r="B2664" i="1"/>
  <c r="C2640" i="1"/>
  <c r="D2640" i="1" s="1"/>
  <c r="F2640" i="1" s="1"/>
  <c r="B2650" i="1"/>
  <c r="C2626" i="1"/>
  <c r="D2626" i="1" s="1"/>
  <c r="F2626" i="1" s="1"/>
  <c r="B2655" i="1"/>
  <c r="C2631" i="1"/>
  <c r="D2631" i="1" s="1"/>
  <c r="F2631" i="1" s="1"/>
  <c r="B2659" i="1"/>
  <c r="C2635" i="1"/>
  <c r="D2635" i="1" s="1"/>
  <c r="F2635" i="1" s="1"/>
  <c r="B2644" i="1"/>
  <c r="C2620" i="1"/>
  <c r="D2620" i="1" s="1"/>
  <c r="F2620" i="1" s="1"/>
  <c r="B2656" i="1"/>
  <c r="C2632" i="1"/>
  <c r="D2632" i="1" s="1"/>
  <c r="F2632" i="1" s="1"/>
  <c r="B2642" i="1"/>
  <c r="C2618" i="1"/>
  <c r="D2618" i="1" s="1"/>
  <c r="F2618" i="1" s="1"/>
  <c r="B2670" i="1"/>
  <c r="C2646" i="1"/>
  <c r="D2646" i="1" s="1"/>
  <c r="F2646" i="1" s="1"/>
  <c r="B2648" i="1"/>
  <c r="C2624" i="1"/>
  <c r="D2624" i="1" s="1"/>
  <c r="F2624" i="1" s="1"/>
  <c r="B2654" i="1"/>
  <c r="C2630" i="1"/>
  <c r="D2630" i="1" s="1"/>
  <c r="F2630" i="1" s="1"/>
  <c r="B2662" i="1"/>
  <c r="C2638" i="1"/>
  <c r="D2638" i="1" s="1"/>
  <c r="F2638" i="1" s="1"/>
  <c r="B2675" i="1"/>
  <c r="C2651" i="1"/>
  <c r="D2651" i="1" s="1"/>
  <c r="F2651" i="1" s="1"/>
  <c r="B2665" i="1"/>
  <c r="C2641" i="1"/>
  <c r="D2641" i="1" s="1"/>
  <c r="F2641" i="1" s="1"/>
  <c r="B2645" i="1"/>
  <c r="C2621" i="1"/>
  <c r="D2621" i="1" s="1"/>
  <c r="F2621" i="1" s="1"/>
  <c r="B2669" i="1" l="1"/>
  <c r="C2645" i="1"/>
  <c r="D2645" i="1" s="1"/>
  <c r="F2645" i="1" s="1"/>
  <c r="B2674" i="1"/>
  <c r="C2650" i="1"/>
  <c r="D2650" i="1" s="1"/>
  <c r="F2650" i="1" s="1"/>
  <c r="B2682" i="1"/>
  <c r="C2658" i="1"/>
  <c r="D2658" i="1" s="1"/>
  <c r="F2658" i="1" s="1"/>
  <c r="B2694" i="1"/>
  <c r="C2670" i="1"/>
  <c r="D2670" i="1" s="1"/>
  <c r="F2670" i="1" s="1"/>
  <c r="B2673" i="1"/>
  <c r="C2649" i="1"/>
  <c r="D2649" i="1" s="1"/>
  <c r="F2649" i="1" s="1"/>
  <c r="B2666" i="1"/>
  <c r="C2642" i="1"/>
  <c r="D2642" i="1" s="1"/>
  <c r="F2642" i="1" s="1"/>
  <c r="B2686" i="1"/>
  <c r="C2662" i="1"/>
  <c r="D2662" i="1" s="1"/>
  <c r="F2662" i="1" s="1"/>
  <c r="B2689" i="1"/>
  <c r="C2665" i="1"/>
  <c r="D2665" i="1" s="1"/>
  <c r="F2665" i="1" s="1"/>
  <c r="B2688" i="1"/>
  <c r="C2664" i="1"/>
  <c r="D2664" i="1" s="1"/>
  <c r="F2664" i="1" s="1"/>
  <c r="B2699" i="1"/>
  <c r="C2675" i="1"/>
  <c r="D2675" i="1" s="1"/>
  <c r="F2675" i="1" s="1"/>
  <c r="B2681" i="1"/>
  <c r="C2657" i="1"/>
  <c r="D2657" i="1" s="1"/>
  <c r="F2657" i="1" s="1"/>
  <c r="B2685" i="1"/>
  <c r="C2661" i="1"/>
  <c r="D2661" i="1" s="1"/>
  <c r="F2661" i="1" s="1"/>
  <c r="B2677" i="1"/>
  <c r="C2653" i="1"/>
  <c r="D2653" i="1" s="1"/>
  <c r="F2653" i="1" s="1"/>
  <c r="B2668" i="1"/>
  <c r="C2644" i="1"/>
  <c r="D2644" i="1" s="1"/>
  <c r="F2644" i="1" s="1"/>
  <c r="B2680" i="1"/>
  <c r="C2656" i="1"/>
  <c r="D2656" i="1" s="1"/>
  <c r="F2656" i="1" s="1"/>
  <c r="B2687" i="1"/>
  <c r="C2663" i="1"/>
  <c r="D2663" i="1" s="1"/>
  <c r="F2663" i="1" s="1"/>
  <c r="B2678" i="1"/>
  <c r="C2654" i="1"/>
  <c r="D2654" i="1" s="1"/>
  <c r="F2654" i="1" s="1"/>
  <c r="B2683" i="1"/>
  <c r="C2659" i="1"/>
  <c r="D2659" i="1" s="1"/>
  <c r="F2659" i="1" s="1"/>
  <c r="B2691" i="1"/>
  <c r="C2667" i="1"/>
  <c r="D2667" i="1" s="1"/>
  <c r="F2667" i="1" s="1"/>
  <c r="B2684" i="1"/>
  <c r="C2660" i="1"/>
  <c r="D2660" i="1" s="1"/>
  <c r="F2660" i="1" s="1"/>
  <c r="B2672" i="1"/>
  <c r="C2648" i="1"/>
  <c r="D2648" i="1" s="1"/>
  <c r="F2648" i="1" s="1"/>
  <c r="B2679" i="1"/>
  <c r="C2655" i="1"/>
  <c r="D2655" i="1" s="1"/>
  <c r="F2655" i="1" s="1"/>
  <c r="B2676" i="1"/>
  <c r="C2652" i="1"/>
  <c r="D2652" i="1" s="1"/>
  <c r="F2652" i="1" s="1"/>
  <c r="B2671" i="1"/>
  <c r="C2647" i="1"/>
  <c r="D2647" i="1" s="1"/>
  <c r="F2647" i="1" s="1"/>
  <c r="B2695" i="1" l="1"/>
  <c r="C2671" i="1"/>
  <c r="D2671" i="1" s="1"/>
  <c r="F2671" i="1" s="1"/>
  <c r="B2707" i="1"/>
  <c r="C2683" i="1"/>
  <c r="D2683" i="1" s="1"/>
  <c r="F2683" i="1" s="1"/>
  <c r="B2709" i="1"/>
  <c r="C2685" i="1"/>
  <c r="D2685" i="1" s="1"/>
  <c r="F2685" i="1" s="1"/>
  <c r="B2690" i="1"/>
  <c r="C2666" i="1"/>
  <c r="D2666" i="1" s="1"/>
  <c r="F2666" i="1" s="1"/>
  <c r="B2697" i="1"/>
  <c r="C2673" i="1"/>
  <c r="D2673" i="1" s="1"/>
  <c r="F2673" i="1" s="1"/>
  <c r="B2700" i="1"/>
  <c r="C2676" i="1"/>
  <c r="D2676" i="1" s="1"/>
  <c r="F2676" i="1" s="1"/>
  <c r="B2718" i="1"/>
  <c r="C2694" i="1"/>
  <c r="D2694" i="1" s="1"/>
  <c r="F2694" i="1" s="1"/>
  <c r="B2702" i="1"/>
  <c r="C2678" i="1"/>
  <c r="D2678" i="1" s="1"/>
  <c r="F2678" i="1" s="1"/>
  <c r="B2705" i="1"/>
  <c r="C2681" i="1"/>
  <c r="D2681" i="1" s="1"/>
  <c r="F2681" i="1" s="1"/>
  <c r="B2723" i="1"/>
  <c r="C2699" i="1"/>
  <c r="D2699" i="1" s="1"/>
  <c r="F2699" i="1" s="1"/>
  <c r="B2706" i="1"/>
  <c r="C2682" i="1"/>
  <c r="D2682" i="1" s="1"/>
  <c r="F2682" i="1" s="1"/>
  <c r="B2711" i="1"/>
  <c r="C2687" i="1"/>
  <c r="D2687" i="1" s="1"/>
  <c r="F2687" i="1" s="1"/>
  <c r="B2704" i="1"/>
  <c r="C2680" i="1"/>
  <c r="D2680" i="1" s="1"/>
  <c r="F2680" i="1" s="1"/>
  <c r="B2713" i="1"/>
  <c r="C2689" i="1"/>
  <c r="D2689" i="1" s="1"/>
  <c r="F2689" i="1" s="1"/>
  <c r="B2712" i="1"/>
  <c r="C2688" i="1"/>
  <c r="D2688" i="1" s="1"/>
  <c r="F2688" i="1" s="1"/>
  <c r="B2703" i="1"/>
  <c r="C2679" i="1"/>
  <c r="D2679" i="1" s="1"/>
  <c r="F2679" i="1" s="1"/>
  <c r="B2696" i="1"/>
  <c r="C2672" i="1"/>
  <c r="D2672" i="1" s="1"/>
  <c r="F2672" i="1" s="1"/>
  <c r="B2708" i="1"/>
  <c r="C2684" i="1"/>
  <c r="D2684" i="1" s="1"/>
  <c r="F2684" i="1" s="1"/>
  <c r="B2692" i="1"/>
  <c r="C2668" i="1"/>
  <c r="D2668" i="1" s="1"/>
  <c r="F2668" i="1" s="1"/>
  <c r="B2698" i="1"/>
  <c r="C2674" i="1"/>
  <c r="D2674" i="1" s="1"/>
  <c r="F2674" i="1" s="1"/>
  <c r="B2715" i="1"/>
  <c r="C2691" i="1"/>
  <c r="D2691" i="1" s="1"/>
  <c r="F2691" i="1" s="1"/>
  <c r="B2701" i="1"/>
  <c r="C2677" i="1"/>
  <c r="D2677" i="1" s="1"/>
  <c r="F2677" i="1" s="1"/>
  <c r="B2710" i="1"/>
  <c r="C2686" i="1"/>
  <c r="D2686" i="1" s="1"/>
  <c r="F2686" i="1" s="1"/>
  <c r="B2693" i="1"/>
  <c r="C2669" i="1"/>
  <c r="D2669" i="1" s="1"/>
  <c r="F2669" i="1" s="1"/>
  <c r="B2732" i="1" l="1"/>
  <c r="C2708" i="1"/>
  <c r="D2708" i="1" s="1"/>
  <c r="F2708" i="1" s="1"/>
  <c r="B2724" i="1"/>
  <c r="C2700" i="1"/>
  <c r="D2700" i="1" s="1"/>
  <c r="F2700" i="1" s="1"/>
  <c r="B2717" i="1"/>
  <c r="C2693" i="1"/>
  <c r="D2693" i="1" s="1"/>
  <c r="F2693" i="1" s="1"/>
  <c r="B2721" i="1"/>
  <c r="C2697" i="1"/>
  <c r="D2697" i="1" s="1"/>
  <c r="F2697" i="1" s="1"/>
  <c r="B2725" i="1"/>
  <c r="C2701" i="1"/>
  <c r="D2701" i="1" s="1"/>
  <c r="F2701" i="1" s="1"/>
  <c r="B2735" i="1"/>
  <c r="C2711" i="1"/>
  <c r="D2711" i="1" s="1"/>
  <c r="F2711" i="1" s="1"/>
  <c r="B2734" i="1"/>
  <c r="C2710" i="1"/>
  <c r="D2710" i="1" s="1"/>
  <c r="F2710" i="1" s="1"/>
  <c r="B2730" i="1"/>
  <c r="C2706" i="1"/>
  <c r="D2706" i="1" s="1"/>
  <c r="F2706" i="1" s="1"/>
  <c r="B2739" i="1"/>
  <c r="C2715" i="1"/>
  <c r="D2715" i="1" s="1"/>
  <c r="F2715" i="1" s="1"/>
  <c r="B2736" i="1"/>
  <c r="C2712" i="1"/>
  <c r="D2712" i="1" s="1"/>
  <c r="F2712" i="1" s="1"/>
  <c r="B2727" i="1"/>
  <c r="C2703" i="1"/>
  <c r="D2703" i="1" s="1"/>
  <c r="F2703" i="1" s="1"/>
  <c r="B2714" i="1"/>
  <c r="C2690" i="1"/>
  <c r="D2690" i="1" s="1"/>
  <c r="F2690" i="1" s="1"/>
  <c r="B2729" i="1"/>
  <c r="C2705" i="1"/>
  <c r="D2705" i="1" s="1"/>
  <c r="F2705" i="1" s="1"/>
  <c r="B2720" i="1"/>
  <c r="C2696" i="1"/>
  <c r="D2696" i="1" s="1"/>
  <c r="F2696" i="1" s="1"/>
  <c r="B2747" i="1"/>
  <c r="C2723" i="1"/>
  <c r="D2723" i="1" s="1"/>
  <c r="F2723" i="1" s="1"/>
  <c r="B2733" i="1"/>
  <c r="C2709" i="1"/>
  <c r="D2709" i="1" s="1"/>
  <c r="F2709" i="1" s="1"/>
  <c r="B2722" i="1"/>
  <c r="C2698" i="1"/>
  <c r="D2698" i="1" s="1"/>
  <c r="F2698" i="1" s="1"/>
  <c r="B2737" i="1"/>
  <c r="C2713" i="1"/>
  <c r="D2713" i="1" s="1"/>
  <c r="F2713" i="1" s="1"/>
  <c r="B2726" i="1"/>
  <c r="C2702" i="1"/>
  <c r="D2702" i="1" s="1"/>
  <c r="F2702" i="1" s="1"/>
  <c r="B2731" i="1"/>
  <c r="C2707" i="1"/>
  <c r="D2707" i="1" s="1"/>
  <c r="F2707" i="1" s="1"/>
  <c r="B2716" i="1"/>
  <c r="C2692" i="1"/>
  <c r="D2692" i="1" s="1"/>
  <c r="F2692" i="1" s="1"/>
  <c r="B2728" i="1"/>
  <c r="C2704" i="1"/>
  <c r="D2704" i="1" s="1"/>
  <c r="F2704" i="1" s="1"/>
  <c r="B2742" i="1"/>
  <c r="C2718" i="1"/>
  <c r="D2718" i="1" s="1"/>
  <c r="F2718" i="1" s="1"/>
  <c r="B2719" i="1"/>
  <c r="C2695" i="1"/>
  <c r="D2695" i="1" s="1"/>
  <c r="F2695" i="1" s="1"/>
  <c r="B2743" i="1" l="1"/>
  <c r="C2719" i="1"/>
  <c r="D2719" i="1" s="1"/>
  <c r="F2719" i="1" s="1"/>
  <c r="B2738" i="1"/>
  <c r="C2714" i="1"/>
  <c r="D2714" i="1" s="1"/>
  <c r="F2714" i="1" s="1"/>
  <c r="B2759" i="1"/>
  <c r="C2735" i="1"/>
  <c r="D2735" i="1" s="1"/>
  <c r="F2735" i="1" s="1"/>
  <c r="B2761" i="1"/>
  <c r="C2737" i="1"/>
  <c r="D2737" i="1" s="1"/>
  <c r="F2737" i="1" s="1"/>
  <c r="B2746" i="1"/>
  <c r="C2722" i="1"/>
  <c r="D2722" i="1" s="1"/>
  <c r="F2722" i="1" s="1"/>
  <c r="B2749" i="1"/>
  <c r="C2725" i="1"/>
  <c r="D2725" i="1" s="1"/>
  <c r="F2725" i="1" s="1"/>
  <c r="B2751" i="1"/>
  <c r="C2727" i="1"/>
  <c r="D2727" i="1" s="1"/>
  <c r="F2727" i="1" s="1"/>
  <c r="B2766" i="1"/>
  <c r="C2742" i="1"/>
  <c r="D2742" i="1" s="1"/>
  <c r="F2742" i="1" s="1"/>
  <c r="B2752" i="1"/>
  <c r="C2728" i="1"/>
  <c r="D2728" i="1" s="1"/>
  <c r="F2728" i="1" s="1"/>
  <c r="B2760" i="1"/>
  <c r="C2736" i="1"/>
  <c r="D2736" i="1" s="1"/>
  <c r="F2736" i="1" s="1"/>
  <c r="B2771" i="1"/>
  <c r="C2747" i="1"/>
  <c r="D2747" i="1" s="1"/>
  <c r="F2747" i="1" s="1"/>
  <c r="B2745" i="1"/>
  <c r="C2721" i="1"/>
  <c r="D2721" i="1" s="1"/>
  <c r="F2721" i="1" s="1"/>
  <c r="B2740" i="1"/>
  <c r="C2716" i="1"/>
  <c r="D2716" i="1" s="1"/>
  <c r="F2716" i="1" s="1"/>
  <c r="B2757" i="1"/>
  <c r="C2733" i="1"/>
  <c r="D2733" i="1" s="1"/>
  <c r="F2733" i="1" s="1"/>
  <c r="B2763" i="1"/>
  <c r="C2739" i="1"/>
  <c r="D2739" i="1" s="1"/>
  <c r="F2739" i="1" s="1"/>
  <c r="B2741" i="1"/>
  <c r="C2717" i="1"/>
  <c r="D2717" i="1" s="1"/>
  <c r="F2717" i="1" s="1"/>
  <c r="B2755" i="1"/>
  <c r="C2731" i="1"/>
  <c r="D2731" i="1" s="1"/>
  <c r="F2731" i="1" s="1"/>
  <c r="B2744" i="1"/>
  <c r="C2720" i="1"/>
  <c r="D2720" i="1" s="1"/>
  <c r="F2720" i="1" s="1"/>
  <c r="B2754" i="1"/>
  <c r="C2730" i="1"/>
  <c r="D2730" i="1" s="1"/>
  <c r="F2730" i="1" s="1"/>
  <c r="B2748" i="1"/>
  <c r="C2724" i="1"/>
  <c r="D2724" i="1" s="1"/>
  <c r="F2724" i="1" s="1"/>
  <c r="B2750" i="1"/>
  <c r="C2726" i="1"/>
  <c r="D2726" i="1" s="1"/>
  <c r="F2726" i="1" s="1"/>
  <c r="B2753" i="1"/>
  <c r="C2729" i="1"/>
  <c r="D2729" i="1" s="1"/>
  <c r="F2729" i="1" s="1"/>
  <c r="B2758" i="1"/>
  <c r="C2734" i="1"/>
  <c r="D2734" i="1" s="1"/>
  <c r="F2734" i="1" s="1"/>
  <c r="B2756" i="1"/>
  <c r="C2732" i="1"/>
  <c r="D2732" i="1" s="1"/>
  <c r="F2732" i="1" s="1"/>
  <c r="B2769" i="1" l="1"/>
  <c r="C2745" i="1"/>
  <c r="D2745" i="1" s="1"/>
  <c r="F2745" i="1" s="1"/>
  <c r="B2773" i="1"/>
  <c r="C2749" i="1"/>
  <c r="D2749" i="1" s="1"/>
  <c r="F2749" i="1" s="1"/>
  <c r="B2780" i="1"/>
  <c r="C2756" i="1"/>
  <c r="D2756" i="1" s="1"/>
  <c r="F2756" i="1" s="1"/>
  <c r="B2770" i="1"/>
  <c r="C2746" i="1"/>
  <c r="D2746" i="1" s="1"/>
  <c r="F2746" i="1" s="1"/>
  <c r="B2777" i="1"/>
  <c r="C2753" i="1"/>
  <c r="D2753" i="1" s="1"/>
  <c r="F2753" i="1" s="1"/>
  <c r="B2795" i="1"/>
  <c r="C2771" i="1"/>
  <c r="D2771" i="1" s="1"/>
  <c r="F2771" i="1" s="1"/>
  <c r="B2776" i="1"/>
  <c r="C2752" i="1"/>
  <c r="D2752" i="1" s="1"/>
  <c r="F2752" i="1" s="1"/>
  <c r="B2768" i="1"/>
  <c r="C2744" i="1"/>
  <c r="D2744" i="1" s="1"/>
  <c r="F2744" i="1" s="1"/>
  <c r="B2779" i="1"/>
  <c r="C2755" i="1"/>
  <c r="D2755" i="1" s="1"/>
  <c r="F2755" i="1" s="1"/>
  <c r="B2787" i="1"/>
  <c r="C2763" i="1"/>
  <c r="D2763" i="1" s="1"/>
  <c r="F2763" i="1" s="1"/>
  <c r="B2782" i="1"/>
  <c r="C2758" i="1"/>
  <c r="D2758" i="1" s="1"/>
  <c r="F2758" i="1" s="1"/>
  <c r="B2765" i="1"/>
  <c r="C2741" i="1"/>
  <c r="D2741" i="1" s="1"/>
  <c r="F2741" i="1" s="1"/>
  <c r="B2784" i="1"/>
  <c r="C2760" i="1"/>
  <c r="D2760" i="1" s="1"/>
  <c r="F2760" i="1" s="1"/>
  <c r="B2785" i="1"/>
  <c r="C2761" i="1"/>
  <c r="D2761" i="1" s="1"/>
  <c r="F2761" i="1" s="1"/>
  <c r="B2774" i="1"/>
  <c r="C2750" i="1"/>
  <c r="D2750" i="1" s="1"/>
  <c r="F2750" i="1" s="1"/>
  <c r="B2783" i="1"/>
  <c r="C2759" i="1"/>
  <c r="D2759" i="1" s="1"/>
  <c r="F2759" i="1" s="1"/>
  <c r="B2772" i="1"/>
  <c r="C2748" i="1"/>
  <c r="D2748" i="1" s="1"/>
  <c r="F2748" i="1" s="1"/>
  <c r="B2781" i="1"/>
  <c r="C2757" i="1"/>
  <c r="D2757" i="1" s="1"/>
  <c r="F2757" i="1" s="1"/>
  <c r="B2790" i="1"/>
  <c r="C2766" i="1"/>
  <c r="D2766" i="1" s="1"/>
  <c r="F2766" i="1" s="1"/>
  <c r="B2762" i="1"/>
  <c r="C2738" i="1"/>
  <c r="D2738" i="1" s="1"/>
  <c r="F2738" i="1" s="1"/>
  <c r="B2778" i="1"/>
  <c r="C2754" i="1"/>
  <c r="D2754" i="1" s="1"/>
  <c r="F2754" i="1" s="1"/>
  <c r="B2764" i="1"/>
  <c r="C2740" i="1"/>
  <c r="D2740" i="1" s="1"/>
  <c r="F2740" i="1" s="1"/>
  <c r="B2775" i="1"/>
  <c r="C2751" i="1"/>
  <c r="D2751" i="1" s="1"/>
  <c r="F2751" i="1" s="1"/>
  <c r="B2767" i="1"/>
  <c r="C2743" i="1"/>
  <c r="D2743" i="1" s="1"/>
  <c r="F2743" i="1" s="1"/>
  <c r="B2789" i="1" l="1"/>
  <c r="C2765" i="1"/>
  <c r="D2765" i="1" s="1"/>
  <c r="F2765" i="1" s="1"/>
  <c r="B2819" i="1"/>
  <c r="C2795" i="1"/>
  <c r="D2795" i="1" s="1"/>
  <c r="F2795" i="1" s="1"/>
  <c r="B2791" i="1"/>
  <c r="C2767" i="1"/>
  <c r="D2767" i="1" s="1"/>
  <c r="F2767" i="1" s="1"/>
  <c r="B2801" i="1"/>
  <c r="C2777" i="1"/>
  <c r="D2777" i="1" s="1"/>
  <c r="F2777" i="1" s="1"/>
  <c r="B2799" i="1"/>
  <c r="C2775" i="1"/>
  <c r="D2775" i="1" s="1"/>
  <c r="F2775" i="1" s="1"/>
  <c r="B2788" i="1"/>
  <c r="C2764" i="1"/>
  <c r="D2764" i="1" s="1"/>
  <c r="F2764" i="1" s="1"/>
  <c r="B2803" i="1"/>
  <c r="C2779" i="1"/>
  <c r="D2779" i="1" s="1"/>
  <c r="F2779" i="1" s="1"/>
  <c r="B2805" i="1"/>
  <c r="C2781" i="1"/>
  <c r="D2781" i="1" s="1"/>
  <c r="F2781" i="1" s="1"/>
  <c r="B2806" i="1"/>
  <c r="C2782" i="1"/>
  <c r="D2782" i="1" s="1"/>
  <c r="F2782" i="1" s="1"/>
  <c r="B2804" i="1"/>
  <c r="C2780" i="1"/>
  <c r="D2780" i="1" s="1"/>
  <c r="F2780" i="1" s="1"/>
  <c r="B2796" i="1"/>
  <c r="C2772" i="1"/>
  <c r="D2772" i="1" s="1"/>
  <c r="F2772" i="1" s="1"/>
  <c r="B2807" i="1"/>
  <c r="C2783" i="1"/>
  <c r="D2783" i="1" s="1"/>
  <c r="F2783" i="1" s="1"/>
  <c r="B2811" i="1"/>
  <c r="C2787" i="1"/>
  <c r="D2787" i="1" s="1"/>
  <c r="F2787" i="1" s="1"/>
  <c r="B2794" i="1"/>
  <c r="C2770" i="1"/>
  <c r="D2770" i="1" s="1"/>
  <c r="F2770" i="1" s="1"/>
  <c r="B2802" i="1"/>
  <c r="C2778" i="1"/>
  <c r="D2778" i="1" s="1"/>
  <c r="F2778" i="1" s="1"/>
  <c r="B2798" i="1"/>
  <c r="C2774" i="1"/>
  <c r="D2774" i="1" s="1"/>
  <c r="F2774" i="1" s="1"/>
  <c r="B2786" i="1"/>
  <c r="C2762" i="1"/>
  <c r="D2762" i="1" s="1"/>
  <c r="F2762" i="1" s="1"/>
  <c r="B2809" i="1"/>
  <c r="C2785" i="1"/>
  <c r="D2785" i="1" s="1"/>
  <c r="F2785" i="1" s="1"/>
  <c r="B2792" i="1"/>
  <c r="C2768" i="1"/>
  <c r="D2768" i="1" s="1"/>
  <c r="F2768" i="1" s="1"/>
  <c r="B2797" i="1"/>
  <c r="C2773" i="1"/>
  <c r="D2773" i="1" s="1"/>
  <c r="F2773" i="1" s="1"/>
  <c r="B2814" i="1"/>
  <c r="C2790" i="1"/>
  <c r="D2790" i="1" s="1"/>
  <c r="F2790" i="1" s="1"/>
  <c r="B2808" i="1"/>
  <c r="C2784" i="1"/>
  <c r="D2784" i="1" s="1"/>
  <c r="F2784" i="1" s="1"/>
  <c r="B2800" i="1"/>
  <c r="C2776" i="1"/>
  <c r="D2776" i="1" s="1"/>
  <c r="F2776" i="1" s="1"/>
  <c r="B2793" i="1"/>
  <c r="C2769" i="1"/>
  <c r="D2769" i="1" s="1"/>
  <c r="F2769" i="1" s="1"/>
  <c r="B2817" i="1" l="1"/>
  <c r="C2793" i="1"/>
  <c r="D2793" i="1" s="1"/>
  <c r="F2793" i="1" s="1"/>
  <c r="B2833" i="1"/>
  <c r="C2809" i="1"/>
  <c r="D2809" i="1" s="1"/>
  <c r="F2809" i="1" s="1"/>
  <c r="B2831" i="1"/>
  <c r="C2807" i="1"/>
  <c r="D2807" i="1" s="1"/>
  <c r="F2807" i="1" s="1"/>
  <c r="B2812" i="1"/>
  <c r="C2788" i="1"/>
  <c r="D2788" i="1" s="1"/>
  <c r="F2788" i="1" s="1"/>
  <c r="B2810" i="1"/>
  <c r="C2786" i="1"/>
  <c r="D2786" i="1" s="1"/>
  <c r="F2786" i="1" s="1"/>
  <c r="B2823" i="1"/>
  <c r="C2799" i="1"/>
  <c r="D2799" i="1" s="1"/>
  <c r="F2799" i="1" s="1"/>
  <c r="B2832" i="1"/>
  <c r="C2808" i="1"/>
  <c r="D2808" i="1" s="1"/>
  <c r="F2808" i="1" s="1"/>
  <c r="B2825" i="1"/>
  <c r="C2801" i="1"/>
  <c r="D2801" i="1" s="1"/>
  <c r="F2801" i="1" s="1"/>
  <c r="B2830" i="1"/>
  <c r="C2806" i="1"/>
  <c r="D2806" i="1" s="1"/>
  <c r="F2806" i="1" s="1"/>
  <c r="B2822" i="1"/>
  <c r="C2798" i="1"/>
  <c r="D2798" i="1" s="1"/>
  <c r="F2798" i="1" s="1"/>
  <c r="B2821" i="1"/>
  <c r="C2797" i="1"/>
  <c r="D2797" i="1" s="1"/>
  <c r="F2797" i="1" s="1"/>
  <c r="B2820" i="1"/>
  <c r="C2796" i="1"/>
  <c r="D2796" i="1" s="1"/>
  <c r="F2796" i="1" s="1"/>
  <c r="B2815" i="1"/>
  <c r="C2791" i="1"/>
  <c r="D2791" i="1" s="1"/>
  <c r="F2791" i="1" s="1"/>
  <c r="B2824" i="1"/>
  <c r="C2800" i="1"/>
  <c r="D2800" i="1" s="1"/>
  <c r="F2800" i="1" s="1"/>
  <c r="B2828" i="1"/>
  <c r="C2804" i="1"/>
  <c r="D2804" i="1" s="1"/>
  <c r="F2804" i="1" s="1"/>
  <c r="B2838" i="1"/>
  <c r="C2814" i="1"/>
  <c r="D2814" i="1" s="1"/>
  <c r="F2814" i="1" s="1"/>
  <c r="B2826" i="1"/>
  <c r="C2802" i="1"/>
  <c r="D2802" i="1" s="1"/>
  <c r="F2802" i="1" s="1"/>
  <c r="B2818" i="1"/>
  <c r="C2794" i="1"/>
  <c r="D2794" i="1" s="1"/>
  <c r="F2794" i="1" s="1"/>
  <c r="B2829" i="1"/>
  <c r="C2805" i="1"/>
  <c r="D2805" i="1" s="1"/>
  <c r="F2805" i="1" s="1"/>
  <c r="B2843" i="1"/>
  <c r="C2819" i="1"/>
  <c r="D2819" i="1" s="1"/>
  <c r="F2819" i="1" s="1"/>
  <c r="B2816" i="1"/>
  <c r="C2792" i="1"/>
  <c r="D2792" i="1" s="1"/>
  <c r="F2792" i="1" s="1"/>
  <c r="B2835" i="1"/>
  <c r="C2811" i="1"/>
  <c r="D2811" i="1" s="1"/>
  <c r="F2811" i="1" s="1"/>
  <c r="B2827" i="1"/>
  <c r="C2803" i="1"/>
  <c r="D2803" i="1" s="1"/>
  <c r="F2803" i="1" s="1"/>
  <c r="B2813" i="1"/>
  <c r="C2789" i="1"/>
  <c r="D2789" i="1" s="1"/>
  <c r="F2789" i="1" s="1"/>
  <c r="B2842" i="1" l="1"/>
  <c r="C2818" i="1"/>
  <c r="D2818" i="1" s="1"/>
  <c r="F2818" i="1" s="1"/>
  <c r="B2844" i="1"/>
  <c r="C2820" i="1"/>
  <c r="D2820" i="1" s="1"/>
  <c r="F2820" i="1" s="1"/>
  <c r="B2847" i="1"/>
  <c r="C2823" i="1"/>
  <c r="D2823" i="1" s="1"/>
  <c r="F2823" i="1" s="1"/>
  <c r="B2845" i="1"/>
  <c r="C2821" i="1"/>
  <c r="D2821" i="1" s="1"/>
  <c r="F2821" i="1" s="1"/>
  <c r="B2837" i="1"/>
  <c r="C2813" i="1"/>
  <c r="D2813" i="1" s="1"/>
  <c r="F2813" i="1" s="1"/>
  <c r="B2850" i="1"/>
  <c r="C2826" i="1"/>
  <c r="D2826" i="1" s="1"/>
  <c r="F2826" i="1" s="1"/>
  <c r="B2834" i="1"/>
  <c r="C2810" i="1"/>
  <c r="D2810" i="1" s="1"/>
  <c r="F2810" i="1" s="1"/>
  <c r="B2840" i="1"/>
  <c r="C2816" i="1"/>
  <c r="D2816" i="1" s="1"/>
  <c r="F2816" i="1" s="1"/>
  <c r="B2859" i="1"/>
  <c r="C2835" i="1"/>
  <c r="D2835" i="1" s="1"/>
  <c r="F2835" i="1" s="1"/>
  <c r="B2855" i="1"/>
  <c r="C2831" i="1"/>
  <c r="D2831" i="1" s="1"/>
  <c r="F2831" i="1" s="1"/>
  <c r="B2851" i="1"/>
  <c r="C2827" i="1"/>
  <c r="D2827" i="1" s="1"/>
  <c r="F2827" i="1" s="1"/>
  <c r="B2862" i="1"/>
  <c r="C2838" i="1"/>
  <c r="D2838" i="1" s="1"/>
  <c r="F2838" i="1" s="1"/>
  <c r="B2846" i="1"/>
  <c r="C2822" i="1"/>
  <c r="D2822" i="1" s="1"/>
  <c r="F2822" i="1" s="1"/>
  <c r="B2836" i="1"/>
  <c r="C2812" i="1"/>
  <c r="D2812" i="1" s="1"/>
  <c r="F2812" i="1" s="1"/>
  <c r="B2852" i="1"/>
  <c r="C2828" i="1"/>
  <c r="D2828" i="1" s="1"/>
  <c r="F2828" i="1" s="1"/>
  <c r="B2854" i="1"/>
  <c r="C2830" i="1"/>
  <c r="D2830" i="1" s="1"/>
  <c r="F2830" i="1" s="1"/>
  <c r="B2867" i="1"/>
  <c r="C2843" i="1"/>
  <c r="D2843" i="1" s="1"/>
  <c r="F2843" i="1" s="1"/>
  <c r="B2848" i="1"/>
  <c r="C2824" i="1"/>
  <c r="D2824" i="1" s="1"/>
  <c r="F2824" i="1" s="1"/>
  <c r="B2849" i="1"/>
  <c r="C2825" i="1"/>
  <c r="D2825" i="1" s="1"/>
  <c r="F2825" i="1" s="1"/>
  <c r="B2857" i="1"/>
  <c r="C2833" i="1"/>
  <c r="D2833" i="1" s="1"/>
  <c r="F2833" i="1" s="1"/>
  <c r="B2853" i="1"/>
  <c r="C2829" i="1"/>
  <c r="D2829" i="1" s="1"/>
  <c r="F2829" i="1" s="1"/>
  <c r="B2839" i="1"/>
  <c r="C2815" i="1"/>
  <c r="D2815" i="1" s="1"/>
  <c r="F2815" i="1" s="1"/>
  <c r="B2856" i="1"/>
  <c r="C2832" i="1"/>
  <c r="D2832" i="1" s="1"/>
  <c r="F2832" i="1" s="1"/>
  <c r="B2841" i="1"/>
  <c r="C2817" i="1"/>
  <c r="D2817" i="1" s="1"/>
  <c r="F2817" i="1" s="1"/>
  <c r="B2886" i="1" l="1"/>
  <c r="C2862" i="1"/>
  <c r="D2862" i="1" s="1"/>
  <c r="F2862" i="1" s="1"/>
  <c r="B2874" i="1"/>
  <c r="C2850" i="1"/>
  <c r="D2850" i="1" s="1"/>
  <c r="F2850" i="1" s="1"/>
  <c r="B2865" i="1"/>
  <c r="C2841" i="1"/>
  <c r="D2841" i="1" s="1"/>
  <c r="F2841" i="1" s="1"/>
  <c r="B2891" i="1"/>
  <c r="C2867" i="1"/>
  <c r="D2867" i="1" s="1"/>
  <c r="F2867" i="1" s="1"/>
  <c r="B2869" i="1"/>
  <c r="C2845" i="1"/>
  <c r="D2845" i="1" s="1"/>
  <c r="F2845" i="1" s="1"/>
  <c r="B2875" i="1"/>
  <c r="C2851" i="1"/>
  <c r="D2851" i="1" s="1"/>
  <c r="F2851" i="1" s="1"/>
  <c r="B2871" i="1"/>
  <c r="C2847" i="1"/>
  <c r="D2847" i="1" s="1"/>
  <c r="F2847" i="1" s="1"/>
  <c r="B2872" i="1"/>
  <c r="C2848" i="1"/>
  <c r="D2848" i="1" s="1"/>
  <c r="F2848" i="1" s="1"/>
  <c r="B2880" i="1"/>
  <c r="C2856" i="1"/>
  <c r="D2856" i="1" s="1"/>
  <c r="F2856" i="1" s="1"/>
  <c r="B2861" i="1"/>
  <c r="C2837" i="1"/>
  <c r="D2837" i="1" s="1"/>
  <c r="F2837" i="1" s="1"/>
  <c r="B2863" i="1"/>
  <c r="C2839" i="1"/>
  <c r="D2839" i="1" s="1"/>
  <c r="F2839" i="1" s="1"/>
  <c r="B2878" i="1"/>
  <c r="C2854" i="1"/>
  <c r="D2854" i="1" s="1"/>
  <c r="F2854" i="1" s="1"/>
  <c r="B2879" i="1"/>
  <c r="C2855" i="1"/>
  <c r="D2855" i="1" s="1"/>
  <c r="F2855" i="1" s="1"/>
  <c r="B2877" i="1"/>
  <c r="C2853" i="1"/>
  <c r="D2853" i="1" s="1"/>
  <c r="F2853" i="1" s="1"/>
  <c r="B2876" i="1"/>
  <c r="C2852" i="1"/>
  <c r="D2852" i="1" s="1"/>
  <c r="F2852" i="1" s="1"/>
  <c r="B2883" i="1"/>
  <c r="C2859" i="1"/>
  <c r="D2859" i="1" s="1"/>
  <c r="F2859" i="1" s="1"/>
  <c r="B2881" i="1"/>
  <c r="C2857" i="1"/>
  <c r="D2857" i="1" s="1"/>
  <c r="F2857" i="1" s="1"/>
  <c r="B2860" i="1"/>
  <c r="C2836" i="1"/>
  <c r="D2836" i="1" s="1"/>
  <c r="F2836" i="1" s="1"/>
  <c r="B2864" i="1"/>
  <c r="C2840" i="1"/>
  <c r="D2840" i="1" s="1"/>
  <c r="F2840" i="1" s="1"/>
  <c r="B2868" i="1"/>
  <c r="C2844" i="1"/>
  <c r="D2844" i="1" s="1"/>
  <c r="F2844" i="1" s="1"/>
  <c r="B2873" i="1"/>
  <c r="C2849" i="1"/>
  <c r="D2849" i="1" s="1"/>
  <c r="F2849" i="1" s="1"/>
  <c r="B2870" i="1"/>
  <c r="C2846" i="1"/>
  <c r="D2846" i="1" s="1"/>
  <c r="F2846" i="1" s="1"/>
  <c r="B2858" i="1"/>
  <c r="C2834" i="1"/>
  <c r="D2834" i="1" s="1"/>
  <c r="F2834" i="1" s="1"/>
  <c r="B2866" i="1"/>
  <c r="C2842" i="1"/>
  <c r="D2842" i="1" s="1"/>
  <c r="F2842" i="1" s="1"/>
  <c r="B2890" i="1" l="1"/>
  <c r="C2866" i="1"/>
  <c r="D2866" i="1" s="1"/>
  <c r="F2866" i="1" s="1"/>
  <c r="B2902" i="1"/>
  <c r="C2878" i="1"/>
  <c r="D2878" i="1" s="1"/>
  <c r="F2878" i="1" s="1"/>
  <c r="B2899" i="1"/>
  <c r="C2875" i="1"/>
  <c r="D2875" i="1" s="1"/>
  <c r="F2875" i="1" s="1"/>
  <c r="B2882" i="1"/>
  <c r="C2858" i="1"/>
  <c r="D2858" i="1" s="1"/>
  <c r="F2858" i="1" s="1"/>
  <c r="B2887" i="1"/>
  <c r="C2863" i="1"/>
  <c r="D2863" i="1" s="1"/>
  <c r="F2863" i="1" s="1"/>
  <c r="B2893" i="1"/>
  <c r="C2869" i="1"/>
  <c r="D2869" i="1" s="1"/>
  <c r="F2869" i="1" s="1"/>
  <c r="B2915" i="1"/>
  <c r="C2891" i="1"/>
  <c r="D2891" i="1" s="1"/>
  <c r="F2891" i="1" s="1"/>
  <c r="B2889" i="1"/>
  <c r="C2865" i="1"/>
  <c r="D2865" i="1" s="1"/>
  <c r="F2865" i="1" s="1"/>
  <c r="B2884" i="1"/>
  <c r="C2860" i="1"/>
  <c r="D2860" i="1" s="1"/>
  <c r="F2860" i="1" s="1"/>
  <c r="B2905" i="1"/>
  <c r="C2881" i="1"/>
  <c r="D2881" i="1" s="1"/>
  <c r="F2881" i="1" s="1"/>
  <c r="B2885" i="1"/>
  <c r="C2861" i="1"/>
  <c r="D2861" i="1" s="1"/>
  <c r="F2861" i="1" s="1"/>
  <c r="B2900" i="1"/>
  <c r="C2876" i="1"/>
  <c r="D2876" i="1" s="1"/>
  <c r="F2876" i="1" s="1"/>
  <c r="B2892" i="1"/>
  <c r="C2868" i="1"/>
  <c r="D2868" i="1" s="1"/>
  <c r="F2868" i="1" s="1"/>
  <c r="B2894" i="1"/>
  <c r="C2870" i="1"/>
  <c r="D2870" i="1" s="1"/>
  <c r="F2870" i="1" s="1"/>
  <c r="B2907" i="1"/>
  <c r="C2883" i="1"/>
  <c r="D2883" i="1" s="1"/>
  <c r="F2883" i="1" s="1"/>
  <c r="B2897" i="1"/>
  <c r="C2873" i="1"/>
  <c r="D2873" i="1" s="1"/>
  <c r="F2873" i="1" s="1"/>
  <c r="B2904" i="1"/>
  <c r="C2880" i="1"/>
  <c r="D2880" i="1" s="1"/>
  <c r="F2880" i="1" s="1"/>
  <c r="B2901" i="1"/>
  <c r="C2877" i="1"/>
  <c r="D2877" i="1" s="1"/>
  <c r="F2877" i="1" s="1"/>
  <c r="B2896" i="1"/>
  <c r="C2872" i="1"/>
  <c r="D2872" i="1" s="1"/>
  <c r="F2872" i="1" s="1"/>
  <c r="B2898" i="1"/>
  <c r="C2874" i="1"/>
  <c r="D2874" i="1" s="1"/>
  <c r="F2874" i="1" s="1"/>
  <c r="B2888" i="1"/>
  <c r="C2864" i="1"/>
  <c r="D2864" i="1" s="1"/>
  <c r="F2864" i="1" s="1"/>
  <c r="B2903" i="1"/>
  <c r="C2879" i="1"/>
  <c r="D2879" i="1" s="1"/>
  <c r="F2879" i="1" s="1"/>
  <c r="B2895" i="1"/>
  <c r="C2871" i="1"/>
  <c r="D2871" i="1" s="1"/>
  <c r="F2871" i="1" s="1"/>
  <c r="B2910" i="1"/>
  <c r="C2886" i="1"/>
  <c r="D2886" i="1" s="1"/>
  <c r="F2886" i="1" s="1"/>
  <c r="B2924" i="1" l="1"/>
  <c r="C2900" i="1"/>
  <c r="D2900" i="1" s="1"/>
  <c r="F2900" i="1" s="1"/>
  <c r="B2917" i="1"/>
  <c r="C2893" i="1"/>
  <c r="D2893" i="1" s="1"/>
  <c r="F2893" i="1" s="1"/>
  <c r="B2934" i="1"/>
  <c r="C2910" i="1"/>
  <c r="D2910" i="1" s="1"/>
  <c r="F2910" i="1" s="1"/>
  <c r="B2909" i="1"/>
  <c r="C2885" i="1"/>
  <c r="D2885" i="1" s="1"/>
  <c r="F2885" i="1" s="1"/>
  <c r="B2911" i="1"/>
  <c r="C2887" i="1"/>
  <c r="D2887" i="1" s="1"/>
  <c r="F2887" i="1" s="1"/>
  <c r="B2919" i="1"/>
  <c r="C2895" i="1"/>
  <c r="D2895" i="1" s="1"/>
  <c r="F2895" i="1" s="1"/>
  <c r="B2906" i="1"/>
  <c r="C2882" i="1"/>
  <c r="D2882" i="1" s="1"/>
  <c r="F2882" i="1" s="1"/>
  <c r="B2912" i="1"/>
  <c r="C2888" i="1"/>
  <c r="D2888" i="1" s="1"/>
  <c r="F2888" i="1" s="1"/>
  <c r="B2925" i="1"/>
  <c r="C2901" i="1"/>
  <c r="D2901" i="1" s="1"/>
  <c r="F2901" i="1" s="1"/>
  <c r="B2929" i="1"/>
  <c r="C2905" i="1"/>
  <c r="D2905" i="1" s="1"/>
  <c r="F2905" i="1" s="1"/>
  <c r="B2931" i="1"/>
  <c r="C2907" i="1"/>
  <c r="D2907" i="1" s="1"/>
  <c r="F2907" i="1" s="1"/>
  <c r="B2928" i="1"/>
  <c r="C2904" i="1"/>
  <c r="D2904" i="1" s="1"/>
  <c r="F2904" i="1" s="1"/>
  <c r="B2927" i="1"/>
  <c r="C2903" i="1"/>
  <c r="D2903" i="1" s="1"/>
  <c r="F2903" i="1" s="1"/>
  <c r="B2921" i="1"/>
  <c r="C2897" i="1"/>
  <c r="D2897" i="1" s="1"/>
  <c r="F2897" i="1" s="1"/>
  <c r="B2908" i="1"/>
  <c r="C2884" i="1"/>
  <c r="D2884" i="1" s="1"/>
  <c r="F2884" i="1" s="1"/>
  <c r="B2923" i="1"/>
  <c r="C2899" i="1"/>
  <c r="D2899" i="1" s="1"/>
  <c r="F2899" i="1" s="1"/>
  <c r="B2922" i="1"/>
  <c r="C2898" i="1"/>
  <c r="D2898" i="1" s="1"/>
  <c r="F2898" i="1" s="1"/>
  <c r="B2918" i="1"/>
  <c r="C2894" i="1"/>
  <c r="D2894" i="1" s="1"/>
  <c r="F2894" i="1" s="1"/>
  <c r="B2913" i="1"/>
  <c r="C2889" i="1"/>
  <c r="D2889" i="1" s="1"/>
  <c r="F2889" i="1" s="1"/>
  <c r="B2926" i="1"/>
  <c r="C2902" i="1"/>
  <c r="D2902" i="1" s="1"/>
  <c r="F2902" i="1" s="1"/>
  <c r="B2920" i="1"/>
  <c r="C2896" i="1"/>
  <c r="D2896" i="1" s="1"/>
  <c r="F2896" i="1" s="1"/>
  <c r="B2916" i="1"/>
  <c r="C2892" i="1"/>
  <c r="D2892" i="1" s="1"/>
  <c r="F2892" i="1" s="1"/>
  <c r="B2939" i="1"/>
  <c r="C2915" i="1"/>
  <c r="D2915" i="1" s="1"/>
  <c r="F2915" i="1" s="1"/>
  <c r="B2914" i="1"/>
  <c r="C2890" i="1"/>
  <c r="D2890" i="1" s="1"/>
  <c r="F2890" i="1" s="1"/>
  <c r="C2939" i="1" l="1"/>
  <c r="D2939" i="1"/>
  <c r="F2939" i="1" s="1"/>
  <c r="C2934" i="1"/>
  <c r="D2934" i="1"/>
  <c r="F2934" i="1" s="1"/>
  <c r="C2931" i="1"/>
  <c r="D2931" i="1" s="1"/>
  <c r="F2931" i="1" s="1"/>
  <c r="B2938" i="1"/>
  <c r="C2914" i="1"/>
  <c r="D2914" i="1" s="1"/>
  <c r="F2914" i="1" s="1"/>
  <c r="B2942" i="1"/>
  <c r="C2918" i="1"/>
  <c r="D2918" i="1" s="1"/>
  <c r="F2918" i="1" s="1"/>
  <c r="B2952" i="1"/>
  <c r="C2928" i="1"/>
  <c r="D2928" i="1" s="1"/>
  <c r="F2928" i="1" s="1"/>
  <c r="B2943" i="1"/>
  <c r="C2919" i="1"/>
  <c r="D2919" i="1" s="1"/>
  <c r="F2919" i="1" s="1"/>
  <c r="B2946" i="1"/>
  <c r="C2922" i="1"/>
  <c r="D2922" i="1" s="1"/>
  <c r="F2922" i="1" s="1"/>
  <c r="B2935" i="1"/>
  <c r="C2911" i="1"/>
  <c r="D2911" i="1" s="1"/>
  <c r="F2911" i="1" s="1"/>
  <c r="B2947" i="1"/>
  <c r="C2923" i="1"/>
  <c r="D2923" i="1" s="1"/>
  <c r="F2923" i="1" s="1"/>
  <c r="B2940" i="1"/>
  <c r="C2916" i="1"/>
  <c r="D2916" i="1" s="1"/>
  <c r="F2916" i="1" s="1"/>
  <c r="B2953" i="1"/>
  <c r="C2929" i="1"/>
  <c r="D2929" i="1" s="1"/>
  <c r="F2929" i="1" s="1"/>
  <c r="B2933" i="1"/>
  <c r="C2909" i="1"/>
  <c r="D2909" i="1" s="1"/>
  <c r="F2909" i="1" s="1"/>
  <c r="B2944" i="1"/>
  <c r="C2920" i="1"/>
  <c r="D2920" i="1" s="1"/>
  <c r="F2920" i="1" s="1"/>
  <c r="B2932" i="1"/>
  <c r="C2908" i="1"/>
  <c r="D2908" i="1" s="1"/>
  <c r="F2908" i="1" s="1"/>
  <c r="B2949" i="1"/>
  <c r="C2925" i="1"/>
  <c r="D2925" i="1" s="1"/>
  <c r="F2925" i="1" s="1"/>
  <c r="B2950" i="1"/>
  <c r="C2926" i="1"/>
  <c r="D2926" i="1" s="1"/>
  <c r="F2926" i="1" s="1"/>
  <c r="B2945" i="1"/>
  <c r="C2921" i="1"/>
  <c r="D2921" i="1" s="1"/>
  <c r="F2921" i="1" s="1"/>
  <c r="B2936" i="1"/>
  <c r="C2912" i="1"/>
  <c r="D2912" i="1" s="1"/>
  <c r="F2912" i="1" s="1"/>
  <c r="B2941" i="1"/>
  <c r="C2917" i="1"/>
  <c r="D2917" i="1" s="1"/>
  <c r="F2917" i="1" s="1"/>
  <c r="B2937" i="1"/>
  <c r="C2913" i="1"/>
  <c r="D2913" i="1" s="1"/>
  <c r="F2913" i="1" s="1"/>
  <c r="B2951" i="1"/>
  <c r="C2927" i="1"/>
  <c r="D2927" i="1" s="1"/>
  <c r="F2927" i="1" s="1"/>
  <c r="B2930" i="1"/>
  <c r="C2906" i="1"/>
  <c r="D2906" i="1" s="1"/>
  <c r="F2906" i="1" s="1"/>
  <c r="B2948" i="1"/>
  <c r="C2924" i="1"/>
  <c r="D2924" i="1" s="1"/>
  <c r="F2924" i="1" s="1"/>
  <c r="C2941" i="1" l="1"/>
  <c r="D2941" i="1"/>
  <c r="F2941" i="1" s="1"/>
  <c r="C2936" i="1"/>
  <c r="D2936" i="1"/>
  <c r="F2936" i="1" s="1"/>
  <c r="C2933" i="1"/>
  <c r="D2933" i="1"/>
  <c r="F2933" i="1" s="1"/>
  <c r="C2943" i="1"/>
  <c r="D2943" i="1"/>
  <c r="F2943" i="1" s="1"/>
  <c r="C2942" i="1"/>
  <c r="D2942" i="1" s="1"/>
  <c r="F2942" i="1" s="1"/>
  <c r="C2944" i="1"/>
  <c r="D2944" i="1"/>
  <c r="F2944" i="1" s="1"/>
  <c r="C2953" i="1"/>
  <c r="D2953" i="1" s="1"/>
  <c r="F2953" i="1" s="1"/>
  <c r="C2952" i="1"/>
  <c r="D2952" i="1"/>
  <c r="F2952" i="1" s="1"/>
  <c r="C2946" i="1"/>
  <c r="D2946" i="1"/>
  <c r="F2946" i="1" s="1"/>
  <c r="C2948" i="1"/>
  <c r="D2948" i="1"/>
  <c r="F2948" i="1" s="1"/>
  <c r="C2945" i="1"/>
  <c r="D2945" i="1" s="1"/>
  <c r="F2945" i="1" s="1"/>
  <c r="C2930" i="1"/>
  <c r="D2930" i="1" s="1"/>
  <c r="F2930" i="1" s="1"/>
  <c r="C2950" i="1"/>
  <c r="D2950" i="1" s="1"/>
  <c r="F2950" i="1" s="1"/>
  <c r="C2940" i="1"/>
  <c r="D2940" i="1"/>
  <c r="F2940" i="1" s="1"/>
  <c r="C2951" i="1"/>
  <c r="D2951" i="1" s="1"/>
  <c r="F2951" i="1" s="1"/>
  <c r="C2949" i="1"/>
  <c r="D2949" i="1"/>
  <c r="F2949" i="1" s="1"/>
  <c r="C2947" i="1"/>
  <c r="D2947" i="1"/>
  <c r="F2947" i="1" s="1"/>
  <c r="C2938" i="1"/>
  <c r="D2938" i="1" s="1"/>
  <c r="F2938" i="1" s="1"/>
  <c r="C2937" i="1"/>
  <c r="D2937" i="1" s="1"/>
  <c r="F2937" i="1" s="1"/>
  <c r="C2932" i="1"/>
  <c r="D2932" i="1"/>
  <c r="F2932" i="1" s="1"/>
  <c r="C2935" i="1"/>
  <c r="D2935" i="1" s="1"/>
  <c r="F293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<sst xmlns="http://schemas.openxmlformats.org/spreadsheetml/2006/main" count="2456" uniqueCount="47">
  <si>
    <t>Unconstrained USD</t>
  </si>
  <si>
    <t>Hour</t>
  </si>
  <si>
    <t>Date</t>
  </si>
  <si>
    <t xml:space="preserve">ZAMG </t>
  </si>
  <si>
    <t>Day</t>
  </si>
  <si>
    <t>ToU</t>
  </si>
  <si>
    <t>ToU Tables</t>
  </si>
  <si>
    <t>Sunday</t>
  </si>
  <si>
    <t>Monday</t>
  </si>
  <si>
    <t>Tuesday</t>
  </si>
  <si>
    <t>Wednesday</t>
  </si>
  <si>
    <t>Thursday</t>
  </si>
  <si>
    <t>Friday</t>
  </si>
  <si>
    <t>Saturday</t>
  </si>
  <si>
    <t xml:space="preserve">Hour Ending </t>
  </si>
  <si>
    <t>SAPP</t>
  </si>
  <si>
    <t>Off-peak</t>
  </si>
  <si>
    <t>ZETDC</t>
  </si>
  <si>
    <t>Numbers of Hours per week</t>
  </si>
  <si>
    <t>ZESCO</t>
  </si>
  <si>
    <t>BANKING</t>
  </si>
  <si>
    <t>ESKOM</t>
  </si>
  <si>
    <t>Standard</t>
  </si>
  <si>
    <t>Peak</t>
  </si>
  <si>
    <t>TOU</t>
  </si>
  <si>
    <t>TARIFF</t>
  </si>
  <si>
    <t>Eskom Existing ToU</t>
  </si>
  <si>
    <t xml:space="preserve">High Demand </t>
  </si>
  <si>
    <t>Hour Ending</t>
  </si>
  <si>
    <t>High Off Peak</t>
  </si>
  <si>
    <t>High Peak</t>
  </si>
  <si>
    <t>High Standard</t>
  </si>
  <si>
    <t>Low Demand</t>
  </si>
  <si>
    <t>Low Off Peak</t>
  </si>
  <si>
    <t>Low Standard</t>
  </si>
  <si>
    <t>Low Peak</t>
  </si>
  <si>
    <t>Holiday Calendars For Each ToU</t>
  </si>
  <si>
    <t>Updated</t>
  </si>
  <si>
    <t>ESKOM_Nightsave</t>
  </si>
  <si>
    <t>Key</t>
  </si>
  <si>
    <t>Public Holidays 2023-2040</t>
  </si>
  <si>
    <t>Public Holidays 2022-2047</t>
  </si>
  <si>
    <t>Assigned Day Type</t>
  </si>
  <si>
    <t>Nightsave UrbanAssigned Day Type</t>
  </si>
  <si>
    <t>Megaflex, Miniflex WEPS, Megaflex GenAssigned Day Type</t>
  </si>
  <si>
    <t>Adj Day</t>
  </si>
  <si>
    <t>Total Volume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</si>
</sst>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d\-mmm\-yy;@"/>
    <numFmt numFmtId="165" formatCode="[$-409]d\-mmm\-yy;@"/>
  </numFmts>
  <fonts count="18">
    <font>
      <sz val="11"/>
      <color theme="1"/>
      <name val="Calibri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</font>
    <font>
      <b/>
      <sz val="20"/>
      <color indexed="55"/>
      <name val="Arial Rounded MT Bold"/>
      <family val="2"/>
    </font>
    <font>
      <b/>
      <sz val="20"/>
      <color theme="2"/>
      <name val="Arial Rounded MT Bold"/>
      <family val="2"/>
    </font>
    <font>
      <sz val="11"/>
      <name val="Calibri"/>
      <family val="2"/>
    </font>
    <font>
      <b/>
      <sz val="12"/>
      <color theme="1"/>
      <name val="Calibri"/>
      <family val="2"/>
      <scheme val="minor"/>
    </font>
    <font>
      <sz val="10"/>
      <color indexed="9"/>
      <name val="Helvetica-Narrow"/>
      <family val="2"/>
    </font>
    <font>
      <sz val="11"/>
      <color theme="0" tint="-0.49998474074526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20"/>
      <color rgb="FFA5AB5D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sz val="12"/>
      <color theme="0" tint="-4.9989318521683403E-2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theme="1"/>
      <name val="Helvetica-Narrow"/>
    </font>
    <font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613813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rgb="FFA5AB5D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" fillId="2" borderId="0" applyNumberFormat="0" applyBorder="0" applyAlignment="0" applyProtection="0"/>
    <xf numFmtId="0" fontId="3" fillId="3" borderId="0" applyNumberFormat="0">
      <alignment vertical="center"/>
    </xf>
    <xf numFmtId="0" fontId="5" fillId="0" borderId="0" applyNumberFormat="0"/>
    <xf numFmtId="0" fontId="7" fillId="4" borderId="1" applyNumberFormat="0">
      <alignment horizontal="centerContinuous" vertical="center" wrapText="1"/>
    </xf>
    <xf numFmtId="0" fontId="8" fillId="6" borderId="4" applyNumberFormat="0">
      <alignment horizontal="right"/>
    </xf>
    <xf numFmtId="0" fontId="11" fillId="0" borderId="5"/>
    <xf numFmtId="0" fontId="12" fillId="0" borderId="0"/>
    <xf numFmtId="0" fontId="13" fillId="0" borderId="0" applyNumberFormat="0" applyFill="0"/>
    <xf numFmtId="0" fontId="12" fillId="0" borderId="0"/>
  </cellStyleXfs>
  <cellXfs count="76">
    <xf numFmtId="0" fontId="0" fillId="0" borderId="0" xfId="0"/>
    <xf numFmtId="0" fontId="4" fillId="3" borderId="0" xfId="2" applyFont="1">
      <alignment vertical="center"/>
    </xf>
    <xf numFmtId="0" fontId="3" fillId="3" borderId="0" xfId="2">
      <alignment vertical="center"/>
    </xf>
    <xf numFmtId="0" fontId="3" fillId="0" borderId="0" xfId="2" applyFill="1">
      <alignment vertical="center"/>
    </xf>
    <xf numFmtId="0" fontId="6" fillId="0" borderId="0" xfId="3" applyFont="1"/>
    <xf numFmtId="2" fontId="7" fillId="4" borderId="1" xfId="4" applyNumberFormat="1">
      <alignment horizontal="centerContinuous" vertical="center" wrapText="1"/>
    </xf>
    <xf numFmtId="0" fontId="5" fillId="0" borderId="0" xfId="3"/>
    <xf numFmtId="2" fontId="6" fillId="5" borderId="2" xfId="3" applyNumberFormat="1" applyFont="1" applyFill="1" applyBorder="1" applyAlignment="1">
      <alignment horizontal="center"/>
    </xf>
    <xf numFmtId="1" fontId="7" fillId="4" borderId="3" xfId="4" applyNumberFormat="1" applyBorder="1">
      <alignment horizontal="centerContinuous" vertical="center" wrapText="1"/>
    </xf>
    <xf numFmtId="1" fontId="7" fillId="4" borderId="1" xfId="4" applyNumberFormat="1">
      <alignment horizontal="centerContinuous" vertical="center" wrapText="1"/>
    </xf>
    <xf numFmtId="0" fontId="8" fillId="6" borderId="4" xfId="5">
      <alignment horizontal="right"/>
    </xf>
    <xf numFmtId="1" fontId="6" fillId="5" borderId="0" xfId="3" applyNumberFormat="1" applyFont="1" applyFill="1" applyAlignment="1">
      <alignment horizontal="center"/>
    </xf>
    <xf numFmtId="0" fontId="9" fillId="7" borderId="1" xfId="3" applyFont="1" applyFill="1" applyBorder="1" applyAlignment="1">
      <alignment horizontal="center"/>
    </xf>
    <xf numFmtId="0" fontId="5" fillId="8" borderId="1" xfId="3" applyFill="1" applyBorder="1"/>
    <xf numFmtId="0" fontId="5" fillId="0" borderId="1" xfId="3" applyBorder="1"/>
    <xf numFmtId="0" fontId="9" fillId="0" borderId="1" xfId="3" applyFont="1" applyBorder="1" applyAlignment="1">
      <alignment horizontal="center"/>
    </xf>
    <xf numFmtId="0" fontId="10" fillId="9" borderId="1" xfId="3" applyFont="1" applyFill="1" applyBorder="1" applyAlignment="1">
      <alignment horizontal="center"/>
    </xf>
    <xf numFmtId="0" fontId="7" fillId="4" borderId="1" xfId="4">
      <alignment horizontal="centerContinuous" vertical="center" wrapText="1"/>
    </xf>
    <xf numFmtId="0" fontId="11" fillId="0" borderId="5" xfId="6"/>
    <xf numFmtId="0" fontId="12" fillId="0" borderId="0" xfId="7"/>
    <xf numFmtId="0" fontId="13" fillId="10" borderId="0" xfId="8" applyFill="1" applyAlignment="1">
      <alignment horizontal="centerContinuous" vertical="center"/>
    </xf>
    <xf numFmtId="0" fontId="9" fillId="7" borderId="1" xfId="7" applyFont="1" applyFill="1" applyBorder="1" applyAlignment="1">
      <alignment horizontal="center"/>
    </xf>
    <xf numFmtId="0" fontId="9" fillId="0" borderId="1" xfId="7" applyFont="1" applyBorder="1" applyAlignment="1">
      <alignment horizontal="center"/>
    </xf>
    <xf numFmtId="0" fontId="9" fillId="11" borderId="1" xfId="7" applyFont="1" applyFill="1" applyBorder="1" applyAlignment="1">
      <alignment horizontal="center"/>
    </xf>
    <xf numFmtId="2" fontId="12" fillId="5" borderId="0" xfId="7" applyNumberFormat="1" applyFill="1"/>
    <xf numFmtId="0" fontId="9" fillId="7" borderId="0" xfId="7" applyFont="1" applyFill="1" applyAlignment="1">
      <alignment horizontal="center"/>
    </xf>
    <xf numFmtId="2" fontId="12" fillId="0" borderId="0" xfId="7" applyNumberFormat="1"/>
    <xf numFmtId="0" fontId="9" fillId="0" borderId="0" xfId="7" applyFont="1" applyAlignment="1">
      <alignment horizontal="center"/>
    </xf>
    <xf numFmtId="1" fontId="7" fillId="4" borderId="6" xfId="4" applyNumberFormat="1" applyBorder="1">
      <alignment horizontal="centerContinuous" vertical="center" wrapText="1"/>
    </xf>
    <xf numFmtId="0" fontId="9" fillId="7" borderId="1" xfId="9" applyFont="1" applyFill="1" applyBorder="1" applyAlignment="1">
      <alignment horizontal="center"/>
    </xf>
    <xf numFmtId="0" fontId="9" fillId="0" borderId="1" xfId="9" applyFont="1" applyBorder="1" applyAlignment="1">
      <alignment horizontal="center"/>
    </xf>
    <xf numFmtId="0" fontId="1" fillId="2" borderId="0" xfId="1"/>
    <xf numFmtId="0" fontId="14" fillId="0" borderId="0" xfId="3" applyFont="1" applyAlignment="1">
      <alignment horizontal="center"/>
    </xf>
    <xf numFmtId="0" fontId="15" fillId="0" borderId="5" xfId="6" applyFont="1"/>
    <xf numFmtId="0" fontId="5" fillId="11" borderId="0" xfId="3" applyFill="1"/>
    <xf numFmtId="0" fontId="14" fillId="11" borderId="0" xfId="3" applyFont="1" applyFill="1" applyAlignment="1">
      <alignment horizontal="center"/>
    </xf>
    <xf numFmtId="0" fontId="15" fillId="0" borderId="0" xfId="6" applyFont="1" applyBorder="1"/>
    <xf numFmtId="22" fontId="5" fillId="0" borderId="0" xfId="3" applyNumberFormat="1"/>
    <xf numFmtId="0" fontId="5" fillId="10" borderId="1" xfId="3" applyFill="1" applyBorder="1"/>
    <xf numFmtId="164" fontId="5" fillId="0" borderId="0" xfId="3" applyNumberFormat="1"/>
    <xf numFmtId="164" fontId="17" fillId="10" borderId="7" xfId="3" applyNumberFormat="1" applyFont="1" applyFill="1" applyBorder="1"/>
    <xf numFmtId="0" fontId="17" fillId="10" borderId="8" xfId="3" applyFont="1" applyFill="1" applyBorder="1" applyAlignment="1">
      <alignment horizontal="center"/>
    </xf>
    <xf numFmtId="165" fontId="17" fillId="10" borderId="9" xfId="3" applyNumberFormat="1" applyFont="1" applyFill="1" applyBorder="1"/>
    <xf numFmtId="165" fontId="17" fillId="10" borderId="7" xfId="3" applyNumberFormat="1" applyFont="1" applyFill="1" applyBorder="1"/>
    <xf numFmtId="15" fontId="17" fillId="10" borderId="7" xfId="3" applyNumberFormat="1" applyFont="1" applyFill="1" applyBorder="1"/>
    <xf numFmtId="164" fontId="17" fillId="10" borderId="10" xfId="3" applyNumberFormat="1" applyFont="1" applyFill="1" applyBorder="1"/>
    <xf numFmtId="165" fontId="17" fillId="10" borderId="11" xfId="3" applyNumberFormat="1" applyFont="1" applyFill="1" applyBorder="1"/>
    <xf numFmtId="165" fontId="17" fillId="10" borderId="10" xfId="3" applyNumberFormat="1" applyFont="1" applyFill="1" applyBorder="1"/>
    <xf numFmtId="15" fontId="17" fillId="10" borderId="10" xfId="3" applyNumberFormat="1" applyFont="1" applyFill="1" applyBorder="1"/>
    <xf numFmtId="0" fontId="17" fillId="10" borderId="12" xfId="3" applyFont="1" applyFill="1" applyBorder="1" applyAlignment="1">
      <alignment horizontal="center"/>
    </xf>
    <xf numFmtId="164" fontId="17" fillId="10" borderId="13" xfId="3" applyNumberFormat="1" applyFont="1" applyFill="1" applyBorder="1"/>
    <xf numFmtId="165" fontId="17" fillId="10" borderId="14" xfId="3" applyNumberFormat="1" applyFont="1" applyFill="1" applyBorder="1"/>
    <xf numFmtId="165" fontId="17" fillId="10" borderId="13" xfId="3" applyNumberFormat="1" applyFont="1" applyFill="1" applyBorder="1"/>
    <xf numFmtId="15" fontId="17" fillId="10" borderId="13" xfId="3" applyNumberFormat="1" applyFont="1" applyFill="1" applyBorder="1"/>
    <xf numFmtId="0" fontId="17" fillId="10" borderId="15" xfId="3" applyFont="1" applyFill="1" applyBorder="1" applyAlignment="1">
      <alignment horizontal="center"/>
    </xf>
    <xf numFmtId="164" fontId="17" fillId="10" borderId="16" xfId="3" applyNumberFormat="1" applyFont="1" applyFill="1" applyBorder="1"/>
    <xf numFmtId="165" fontId="5" fillId="0" borderId="0" xfId="3" applyNumberFormat="1"/>
    <xf numFmtId="15" fontId="17" fillId="12" borderId="7" xfId="3" applyNumberFormat="1" applyFont="1" applyFill="1" applyBorder="1"/>
    <xf numFmtId="0" fontId="17" fillId="12" borderId="8" xfId="3" applyFont="1" applyFill="1" applyBorder="1" applyAlignment="1">
      <alignment horizontal="center"/>
    </xf>
    <xf numFmtId="0" fontId="17" fillId="12" borderId="12" xfId="3" applyFont="1" applyFill="1" applyBorder="1" applyAlignment="1">
      <alignment horizontal="center"/>
    </xf>
    <xf numFmtId="0" fontId="17" fillId="12" borderId="15" xfId="3" applyFont="1" applyFill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1" fontId="0" fillId="0" borderId="20" xfId="0" applyNumberFormat="1" applyBorder="1" applyAlignment="1">
      <alignment horizontal="center"/>
    </xf>
    <xf numFmtId="0" fontId="0" fillId="0" borderId="20" xfId="0" applyBorder="1" applyAlignment="1">
      <alignment horizontal="center"/>
    </xf>
    <xf numFmtId="14" fontId="0" fillId="0" borderId="18" xfId="0" applyNumberFormat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0" fontId="0" fillId="0" borderId="21" xfId="0" applyBorder="1" applyAlignment="1">
      <alignment horizontal="center"/>
    </xf>
    <xf numFmtId="14" fontId="0" fillId="0" borderId="19" xfId="0" applyNumberFormat="1" applyBorder="1" applyAlignment="1">
      <alignment horizontal="center"/>
    </xf>
    <xf numFmtId="1" fontId="0" fillId="0" borderId="22" xfId="0" applyNumberFormat="1" applyBorder="1" applyAlignment="1">
      <alignment horizontal="center"/>
    </xf>
    <xf numFmtId="0" fontId="0" fillId="0" borderId="22" xfId="0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15" fillId="0" borderId="5" xfId="6" applyFont="1"/>
    <xf numFmtId="0" fontId="15" fillId="0" borderId="0" xfId="6" applyFont="1" applyBorder="1"/>
    <xf numFmtId="0" fontId="16" fillId="10" borderId="1" xfId="4" applyFont="1" applyFill="1" applyAlignment="1">
      <alignment horizontal="center" vertical="center" wrapText="1"/>
    </xf>
  </cellXfs>
  <cellStyles count="10">
    <cellStyle name="Good" xfId="1" builtinId="26"/>
    <cellStyle name="Header2" xfId="8" xr:uid="{D4AAACB2-79E0-4449-B9DC-BF4927E1E2E5}"/>
    <cellStyle name="Normal" xfId="0" builtinId="0"/>
    <cellStyle name="Normal 2" xfId="3" xr:uid="{031C434B-7810-45A5-83BD-F08CF70FCA64}"/>
    <cellStyle name="Normal 3" xfId="7" xr:uid="{0030A237-D81D-44D1-A72E-BD13654C164E}"/>
    <cellStyle name="Normal 3 2" xfId="9" xr:uid="{3F942A05-A6B4-411A-B1CF-6F23AD5747CA}"/>
    <cellStyle name="section_Divider" xfId="6" xr:uid="{1B7EC43C-BCFC-4EBD-AB53-2C5B967E910E}"/>
    <cellStyle name="SheetHeader1" xfId="2" xr:uid="{2CB13094-714E-45CF-B5AA-94BE93B5C056}"/>
    <cellStyle name="Table_Heading" xfId="4" xr:uid="{F7198210-2CF1-4271-A208-98D7B909EF42}"/>
    <cellStyle name="Technical_Input" xfId="5" xr:uid="{CDEA053A-8993-41D3-952C-39C08193C1C4}"/>
  </cellStyles>
  <dxfs count="6">
    <dxf>
      <fill>
        <patternFill patternType="none">
          <bgColor auto="1"/>
        </patternFill>
      </fill>
    </dxf>
    <dxf>
      <font>
        <b/>
        <i val="0"/>
      </font>
      <fill>
        <patternFill>
          <bgColor theme="5" tint="0.499984740745262"/>
        </patternFill>
      </fill>
    </dxf>
    <dxf>
      <fill>
        <patternFill patternType="none">
          <bgColor auto="1"/>
        </patternFill>
      </fill>
    </dxf>
    <dxf>
      <font>
        <b/>
        <i val="0"/>
      </font>
      <fill>
        <patternFill>
          <bgColor theme="5" tint="0.499984740745262"/>
        </patternFill>
      </fill>
    </dxf>
    <dxf>
      <fill>
        <patternFill patternType="none">
          <bgColor auto="1"/>
        </patternFill>
      </fill>
    </dxf>
    <dxf>
      <font>
        <b/>
        <i val="0"/>
      </font>
      <fill>
        <patternFill>
          <bgColor theme="5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eetMetadata" Target="metadata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fricagreenco.sharepoint.com/sites/GC/Documents/Trading%20&amp;%20Operations/Market%20Analytics/Market%20Analysis%20Tools/Weekly%20Market%20Reporting%20Tool_v02.xlsx" TargetMode="External"/><Relationship Id="rId1" Type="http://schemas.openxmlformats.org/officeDocument/2006/relationships/externalLinkPath" Target="/sites/GC/Documents/Trading%20&amp;%20Operations/Market%20Analytics/Market%20Analysis%20Tools/Weekly%20Market%20Reporting%20Tool_v0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fricagreenco-my.sharepoint.com/personal/adrian_silwimba_africagreenco_com/Documents/Tronox%20Max%20Price%20Achieved%202020-2023.xlsx" TargetMode="External"/><Relationship Id="rId1" Type="http://schemas.openxmlformats.org/officeDocument/2006/relationships/externalLinkPath" Target="https://africagreenco-my.sharepoint.com/personal/adrian_silwimba_africagreenco_com/Documents/Tronox%20Max%20Price%20Achieved%202020-2023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fricagreenco.sharepoint.com/sites/GC/Documents/Trading%20&amp;%20Operations/Trading%20Tools%20&amp;%20Templates/TimeofUse_template-%20updated.xlsx" TargetMode="External"/><Relationship Id="rId1" Type="http://schemas.openxmlformats.org/officeDocument/2006/relationships/externalLinkPath" Target="/sites/GC/Documents/Trading%20&amp;%20Operations/Trading%20Tools%20&amp;%20Templates/TimeofUse_template-%20updat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sol"/>
      <sheetName val="Week Data"/>
      <sheetName val="ToU"/>
      <sheetName val="Excel Guide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sol"/>
      <sheetName val="Dataset"/>
      <sheetName val="ToU"/>
      <sheetName val="Excel Guide"/>
      <sheetName val="TL Rate"/>
      <sheetName val="Holidays"/>
      <sheetName val="ToU Series (2)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U Table"/>
      <sheetName val="TL Rate"/>
      <sheetName val="Holidays"/>
      <sheetName val="Excel Guide"/>
      <sheetName val="ToU Series"/>
    </sheetNames>
    <sheetDataSet>
      <sheetData sheetId="0"/>
      <sheetData sheetId="1"/>
      <sheetData sheetId="2"/>
      <sheetData sheetId="3"/>
      <sheetData sheetId="4">
        <row r="2">
          <cell r="F2" t="str">
            <v>BANKING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01F6D-22D4-4903-8731-BFE87D668D1F}">
  <sheetPr>
    <tabColor rgb="FFFFFF00"/>
  </sheetPr>
  <dimension ref="A1:AK363"/>
  <sheetViews>
    <sheetView zoomScale="115" zoomScaleNormal="115" workbookViewId="0">
      <pane ySplit="4" topLeftCell="A6" activePane="bottomLeft" state="frozen"/>
      <selection activeCell="I44" sqref="I44"/>
      <selection pane="bottomLeft" activeCell="E21" sqref="E21"/>
    </sheetView>
  </sheetViews>
  <sheetFormatPr defaultColWidth="8.6640625" defaultRowHeight="15.6"/>
  <cols>
    <col min="1" max="1" width="2.44140625" style="6" customWidth="1"/>
    <col min="2" max="3" width="16.6640625" style="6" customWidth="1"/>
    <col min="4" max="4" width="21.6640625" style="6" bestFit="1" customWidth="1"/>
    <col min="5" max="5" width="38" style="6" customWidth="1"/>
    <col min="6" max="6" width="16.6640625" style="6" customWidth="1"/>
    <col min="7" max="7" width="17.33203125" style="34" bestFit="1" customWidth="1"/>
    <col min="8" max="8" width="40" style="6" customWidth="1"/>
    <col min="9" max="9" width="16.6640625" style="6" customWidth="1"/>
    <col min="10" max="10" width="46.5546875" style="34" bestFit="1" customWidth="1"/>
    <col min="11" max="11" width="38" style="6" customWidth="1"/>
    <col min="12" max="12" width="16.6640625" style="6" customWidth="1"/>
    <col min="13" max="13" width="33.88671875" style="34" bestFit="1" customWidth="1"/>
    <col min="14" max="14" width="29.6640625" style="6" customWidth="1"/>
    <col min="15" max="15" width="30.6640625" style="6" customWidth="1"/>
    <col min="16" max="16" width="8.6640625" style="34"/>
    <col min="17" max="17" width="29.6640625" style="6" customWidth="1"/>
    <col min="18" max="18" width="46" style="6" customWidth="1"/>
    <col min="19" max="19" width="8.6640625" style="35"/>
    <col min="20" max="37" width="8.6640625" style="34"/>
    <col min="38" max="16384" width="8.6640625" style="6"/>
  </cols>
  <sheetData>
    <row r="1" spans="1:37" s="2" customFormat="1" ht="21" customHeight="1">
      <c r="B1" s="2" t="s">
        <v>36</v>
      </c>
    </row>
    <row r="2" spans="1:37">
      <c r="E2" s="4" t="s">
        <v>15</v>
      </c>
      <c r="F2" s="31" t="s">
        <v>37</v>
      </c>
      <c r="G2" s="6"/>
      <c r="H2" s="4" t="s">
        <v>17</v>
      </c>
      <c r="I2" s="31" t="s">
        <v>37</v>
      </c>
      <c r="J2" s="6"/>
      <c r="K2" s="4" t="s">
        <v>19</v>
      </c>
      <c r="L2" s="31" t="s">
        <v>37</v>
      </c>
      <c r="M2" s="6"/>
      <c r="N2" s="4" t="s">
        <v>38</v>
      </c>
      <c r="P2" s="6"/>
      <c r="Q2" s="4" t="s">
        <v>21</v>
      </c>
      <c r="S2" s="32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</row>
    <row r="3" spans="1:37" ht="26.4" thickBot="1">
      <c r="B3" s="73" t="s">
        <v>39</v>
      </c>
      <c r="C3" s="33"/>
      <c r="E3" s="75" t="s">
        <v>40</v>
      </c>
      <c r="F3" s="75"/>
      <c r="H3" s="75" t="s">
        <v>40</v>
      </c>
      <c r="I3" s="75"/>
      <c r="K3" s="75" t="s">
        <v>40</v>
      </c>
      <c r="L3" s="75"/>
      <c r="N3" s="75" t="s">
        <v>41</v>
      </c>
      <c r="O3" s="75"/>
      <c r="Q3" s="75" t="s">
        <v>41</v>
      </c>
      <c r="R3" s="75"/>
    </row>
    <row r="4" spans="1:37" ht="27" thickBot="1">
      <c r="B4" s="74"/>
      <c r="C4" s="36"/>
      <c r="E4" s="17" t="s">
        <v>4</v>
      </c>
      <c r="F4" s="17" t="s">
        <v>42</v>
      </c>
      <c r="H4" s="17" t="s">
        <v>4</v>
      </c>
      <c r="I4" s="17" t="s">
        <v>42</v>
      </c>
      <c r="K4" s="17" t="s">
        <v>4</v>
      </c>
      <c r="L4" s="17" t="s">
        <v>42</v>
      </c>
      <c r="N4" s="17" t="s">
        <v>4</v>
      </c>
      <c r="O4" s="17" t="s">
        <v>43</v>
      </c>
      <c r="Q4" s="17" t="s">
        <v>4</v>
      </c>
      <c r="R4" s="17" t="s">
        <v>44</v>
      </c>
    </row>
    <row r="5" spans="1:37" ht="16.2" thickBot="1">
      <c r="A5" s="37">
        <v>45231</v>
      </c>
      <c r="B5" s="38" t="str">
        <f>E2</f>
        <v>SAPP</v>
      </c>
      <c r="C5" s="39"/>
      <c r="E5" s="40">
        <v>44928</v>
      </c>
      <c r="F5" s="41" t="s">
        <v>7</v>
      </c>
      <c r="H5" s="40">
        <v>44928</v>
      </c>
      <c r="I5" s="42" t="s">
        <v>7</v>
      </c>
      <c r="J5" s="6"/>
      <c r="K5" s="43">
        <v>44928</v>
      </c>
      <c r="L5" s="42" t="s">
        <v>7</v>
      </c>
      <c r="N5" s="44">
        <v>44927</v>
      </c>
      <c r="O5" s="41" t="s">
        <v>7</v>
      </c>
      <c r="P5" s="35"/>
      <c r="Q5" s="44">
        <v>44927</v>
      </c>
      <c r="R5" s="41" t="s">
        <v>7</v>
      </c>
    </row>
    <row r="6" spans="1:37" ht="16.2" thickBot="1">
      <c r="B6" s="38" t="str">
        <f>H2</f>
        <v>ZETDC</v>
      </c>
      <c r="E6" s="45">
        <v>45023</v>
      </c>
      <c r="F6" s="41" t="s">
        <v>7</v>
      </c>
      <c r="H6" s="45">
        <v>44978</v>
      </c>
      <c r="I6" s="46" t="s">
        <v>7</v>
      </c>
      <c r="J6" s="6"/>
      <c r="K6" s="47">
        <v>44993</v>
      </c>
      <c r="L6" s="46" t="s">
        <v>7</v>
      </c>
      <c r="N6" s="48">
        <v>44928</v>
      </c>
      <c r="O6" s="49" t="s">
        <v>7</v>
      </c>
      <c r="P6" s="35"/>
      <c r="Q6" s="48">
        <v>44928</v>
      </c>
      <c r="R6" s="49" t="s">
        <v>7</v>
      </c>
    </row>
    <row r="7" spans="1:37" ht="16.2" thickBot="1">
      <c r="B7" s="38" t="str">
        <f>K2</f>
        <v>ZESCO</v>
      </c>
      <c r="E7" s="45">
        <v>45026</v>
      </c>
      <c r="F7" s="41" t="s">
        <v>7</v>
      </c>
      <c r="H7" s="45">
        <v>45023</v>
      </c>
      <c r="I7" s="46" t="s">
        <v>7</v>
      </c>
      <c r="J7" s="6"/>
      <c r="K7" s="47">
        <v>44998</v>
      </c>
      <c r="L7" s="46" t="s">
        <v>7</v>
      </c>
      <c r="N7" s="48">
        <v>45006</v>
      </c>
      <c r="O7" s="49" t="s">
        <v>7</v>
      </c>
      <c r="P7" s="35"/>
      <c r="Q7" s="48">
        <v>45006</v>
      </c>
      <c r="R7" s="49" t="s">
        <v>7</v>
      </c>
    </row>
    <row r="8" spans="1:37" ht="16.2" thickBot="1">
      <c r="B8" s="38" t="str">
        <f>N2</f>
        <v>ESKOM_Nightsave</v>
      </c>
      <c r="E8" s="45">
        <v>45047</v>
      </c>
      <c r="F8" s="41" t="s">
        <v>7</v>
      </c>
      <c r="H8" s="45">
        <v>45024</v>
      </c>
      <c r="I8" s="46" t="s">
        <v>7</v>
      </c>
      <c r="J8" s="6"/>
      <c r="K8" s="47">
        <v>45023</v>
      </c>
      <c r="L8" s="46" t="s">
        <v>7</v>
      </c>
      <c r="N8" s="48">
        <v>45023</v>
      </c>
      <c r="O8" s="49" t="s">
        <v>7</v>
      </c>
      <c r="P8" s="35"/>
      <c r="Q8" s="48">
        <v>45023</v>
      </c>
      <c r="R8" s="49" t="s">
        <v>7</v>
      </c>
    </row>
    <row r="9" spans="1:37" ht="16.2" thickBot="1">
      <c r="B9" s="38" t="str">
        <f>Q2</f>
        <v>ESKOM</v>
      </c>
      <c r="E9" s="45">
        <v>45285</v>
      </c>
      <c r="F9" s="41" t="s">
        <v>7</v>
      </c>
      <c r="H9" s="45">
        <v>45026</v>
      </c>
      <c r="I9" s="46" t="s">
        <v>7</v>
      </c>
      <c r="J9" s="6"/>
      <c r="K9" s="47">
        <v>45024</v>
      </c>
      <c r="L9" s="46" t="s">
        <v>7</v>
      </c>
      <c r="N9" s="48">
        <v>45026</v>
      </c>
      <c r="O9" s="49" t="s">
        <v>7</v>
      </c>
      <c r="P9" s="35"/>
      <c r="Q9" s="48">
        <v>45026</v>
      </c>
      <c r="R9" s="49" t="s">
        <v>7</v>
      </c>
    </row>
    <row r="10" spans="1:37" ht="16.2" thickBot="1">
      <c r="E10" s="50">
        <v>45286</v>
      </c>
      <c r="F10" s="41" t="s">
        <v>7</v>
      </c>
      <c r="H10" s="50">
        <v>45034</v>
      </c>
      <c r="I10" s="51" t="s">
        <v>7</v>
      </c>
      <c r="J10" s="6"/>
      <c r="K10" s="52">
        <v>45026</v>
      </c>
      <c r="L10" s="51" t="s">
        <v>7</v>
      </c>
      <c r="N10" s="53">
        <v>45043</v>
      </c>
      <c r="O10" s="54" t="s">
        <v>7</v>
      </c>
      <c r="P10" s="35"/>
      <c r="Q10" s="53">
        <v>45043</v>
      </c>
      <c r="R10" s="54" t="s">
        <v>13</v>
      </c>
    </row>
    <row r="11" spans="1:37" ht="16.2" thickBot="1">
      <c r="E11" s="55">
        <v>45292</v>
      </c>
      <c r="F11" s="41" t="s">
        <v>7</v>
      </c>
      <c r="H11" s="40">
        <v>45047</v>
      </c>
      <c r="I11" s="42" t="s">
        <v>7</v>
      </c>
      <c r="J11" s="6"/>
      <c r="K11" s="43">
        <v>45044</v>
      </c>
      <c r="L11" s="42" t="s">
        <v>7</v>
      </c>
      <c r="N11" s="44">
        <v>45047</v>
      </c>
      <c r="O11" s="41" t="s">
        <v>7</v>
      </c>
      <c r="P11" s="35"/>
      <c r="Q11" s="44">
        <v>45047</v>
      </c>
      <c r="R11" s="41" t="s">
        <v>13</v>
      </c>
    </row>
    <row r="12" spans="1:37" ht="16.2" thickBot="1">
      <c r="E12" s="40">
        <v>45380</v>
      </c>
      <c r="F12" s="41" t="s">
        <v>7</v>
      </c>
      <c r="H12" s="45">
        <v>45071</v>
      </c>
      <c r="I12" s="46" t="s">
        <v>7</v>
      </c>
      <c r="J12" s="6"/>
      <c r="K12" s="47">
        <v>45047</v>
      </c>
      <c r="L12" s="46" t="s">
        <v>7</v>
      </c>
      <c r="N12" s="48">
        <v>45093</v>
      </c>
      <c r="O12" s="49" t="s">
        <v>7</v>
      </c>
      <c r="P12" s="35"/>
      <c r="Q12" s="48">
        <v>45093</v>
      </c>
      <c r="R12" s="49" t="s">
        <v>13</v>
      </c>
    </row>
    <row r="13" spans="1:37" ht="16.2" thickBot="1">
      <c r="E13" s="45">
        <v>45383</v>
      </c>
      <c r="F13" s="41" t="s">
        <v>7</v>
      </c>
      <c r="H13" s="45">
        <v>45152</v>
      </c>
      <c r="I13" s="46" t="s">
        <v>7</v>
      </c>
      <c r="J13" s="6"/>
      <c r="K13" s="47">
        <v>45071</v>
      </c>
      <c r="L13" s="46" t="s">
        <v>7</v>
      </c>
      <c r="N13" s="48">
        <v>45147</v>
      </c>
      <c r="O13" s="49" t="s">
        <v>7</v>
      </c>
      <c r="P13" s="35"/>
      <c r="Q13" s="48">
        <v>45147</v>
      </c>
      <c r="R13" s="49" t="s">
        <v>13</v>
      </c>
    </row>
    <row r="14" spans="1:37" ht="16.2" thickBot="1">
      <c r="E14" s="45">
        <v>45413</v>
      </c>
      <c r="F14" s="41" t="s">
        <v>7</v>
      </c>
      <c r="H14" s="45">
        <v>45153</v>
      </c>
      <c r="I14" s="46" t="s">
        <v>7</v>
      </c>
      <c r="J14" s="6"/>
      <c r="K14" s="47">
        <v>45110</v>
      </c>
      <c r="L14" s="46" t="s">
        <v>7</v>
      </c>
      <c r="N14" s="48">
        <v>45193</v>
      </c>
      <c r="O14" s="49" t="s">
        <v>7</v>
      </c>
      <c r="P14" s="35"/>
      <c r="Q14" s="48">
        <v>45193</v>
      </c>
      <c r="R14" s="49" t="s">
        <v>7</v>
      </c>
    </row>
    <row r="15" spans="1:37" ht="13.2" customHeight="1" thickBot="1">
      <c r="E15" s="45">
        <v>45651</v>
      </c>
      <c r="F15" s="41" t="s">
        <v>7</v>
      </c>
      <c r="H15" s="45">
        <v>45161</v>
      </c>
      <c r="I15" s="46" t="s">
        <v>7</v>
      </c>
      <c r="J15" s="6"/>
      <c r="K15" s="47">
        <v>45111</v>
      </c>
      <c r="L15" s="46" t="s">
        <v>7</v>
      </c>
      <c r="N15" s="48">
        <v>45194</v>
      </c>
      <c r="O15" s="49" t="s">
        <v>7</v>
      </c>
      <c r="P15" s="35"/>
      <c r="Q15" s="48">
        <v>45194</v>
      </c>
      <c r="R15" s="49" t="s">
        <v>13</v>
      </c>
    </row>
    <row r="16" spans="1:37" ht="16.2" thickBot="1">
      <c r="E16" s="45">
        <v>45652</v>
      </c>
      <c r="F16" s="41" t="s">
        <v>7</v>
      </c>
      <c r="H16" s="50">
        <v>45282</v>
      </c>
      <c r="I16" s="51" t="s">
        <v>7</v>
      </c>
      <c r="J16" s="6"/>
      <c r="K16" s="52">
        <v>45145</v>
      </c>
      <c r="L16" s="51" t="s">
        <v>7</v>
      </c>
      <c r="N16" s="53">
        <v>45276</v>
      </c>
      <c r="O16" s="54" t="s">
        <v>7</v>
      </c>
      <c r="P16" s="35"/>
      <c r="Q16" s="53">
        <v>45276</v>
      </c>
      <c r="R16" s="54" t="s">
        <v>13</v>
      </c>
    </row>
    <row r="17" spans="3:18" ht="16.2" thickBot="1">
      <c r="E17" s="50">
        <v>45658</v>
      </c>
      <c r="F17" s="41" t="s">
        <v>7</v>
      </c>
      <c r="H17" s="40">
        <v>45285</v>
      </c>
      <c r="I17" s="42" t="s">
        <v>7</v>
      </c>
      <c r="J17" s="6"/>
      <c r="K17" s="43">
        <v>45217</v>
      </c>
      <c r="L17" s="42" t="s">
        <v>7</v>
      </c>
      <c r="N17" s="44">
        <v>45285</v>
      </c>
      <c r="O17" s="41" t="s">
        <v>7</v>
      </c>
      <c r="P17" s="35"/>
      <c r="Q17" s="44">
        <v>45285</v>
      </c>
      <c r="R17" s="41" t="s">
        <v>7</v>
      </c>
    </row>
    <row r="18" spans="3:18" ht="16.2" thickBot="1">
      <c r="E18" s="55">
        <v>45765</v>
      </c>
      <c r="F18" s="41" t="s">
        <v>7</v>
      </c>
      <c r="H18" s="45">
        <v>45286</v>
      </c>
      <c r="I18" s="46" t="s">
        <v>7</v>
      </c>
      <c r="J18" s="6"/>
      <c r="K18" s="47">
        <v>45223</v>
      </c>
      <c r="L18" s="46" t="s">
        <v>7</v>
      </c>
      <c r="N18" s="48">
        <v>45286</v>
      </c>
      <c r="O18" s="49" t="s">
        <v>7</v>
      </c>
      <c r="P18" s="35"/>
      <c r="Q18" s="48">
        <v>45286</v>
      </c>
      <c r="R18" s="49" t="s">
        <v>7</v>
      </c>
    </row>
    <row r="19" spans="3:18" ht="16.2" thickBot="1">
      <c r="E19" s="40">
        <v>45768</v>
      </c>
      <c r="F19" s="41" t="s">
        <v>7</v>
      </c>
      <c r="H19" s="45">
        <v>45292</v>
      </c>
      <c r="I19" s="46" t="s">
        <v>7</v>
      </c>
      <c r="J19" s="6"/>
      <c r="K19" s="47">
        <v>45285</v>
      </c>
      <c r="L19" s="46" t="s">
        <v>7</v>
      </c>
      <c r="N19" s="48">
        <f>DATE(YEAR(N5)+1,MONTH(N5),DAY(N5))</f>
        <v>45292</v>
      </c>
      <c r="O19" s="49" t="s">
        <v>7</v>
      </c>
      <c r="P19" s="35"/>
      <c r="Q19" s="48">
        <f>DATE(YEAR(Q5)+1,MONTH(Q5),DAY(Q5))</f>
        <v>45292</v>
      </c>
      <c r="R19" s="49" t="s">
        <v>7</v>
      </c>
    </row>
    <row r="20" spans="3:18" ht="16.2" thickBot="1">
      <c r="E20" s="45">
        <v>45778</v>
      </c>
      <c r="F20" s="41" t="s">
        <v>7</v>
      </c>
      <c r="H20" s="45">
        <v>45343</v>
      </c>
      <c r="I20" s="46" t="s">
        <v>7</v>
      </c>
      <c r="J20" s="6"/>
      <c r="K20" s="47">
        <v>45292</v>
      </c>
      <c r="L20" s="46" t="s">
        <v>7</v>
      </c>
      <c r="N20" s="48">
        <f t="shared" ref="N20:N83" si="0">DATE(YEAR(N6)+1,MONTH(N6),DAY(N6))</f>
        <v>45293</v>
      </c>
      <c r="O20" s="49" t="s">
        <v>7</v>
      </c>
      <c r="P20" s="35"/>
      <c r="Q20" s="48">
        <f t="shared" ref="Q20:Q83" si="1">DATE(YEAR(Q6)+1,MONTH(Q6),DAY(Q6))</f>
        <v>45293</v>
      </c>
      <c r="R20" s="49" t="s">
        <v>7</v>
      </c>
    </row>
    <row r="21" spans="3:18" ht="16.2" thickBot="1">
      <c r="C21" s="39"/>
      <c r="E21" s="45">
        <v>46016</v>
      </c>
      <c r="F21" s="41" t="s">
        <v>7</v>
      </c>
      <c r="H21" s="45">
        <v>45380</v>
      </c>
      <c r="I21" s="46" t="s">
        <v>7</v>
      </c>
      <c r="J21" s="6"/>
      <c r="K21" s="47">
        <v>45359</v>
      </c>
      <c r="L21" s="46" t="s">
        <v>7</v>
      </c>
      <c r="N21" s="48">
        <f t="shared" si="0"/>
        <v>45372</v>
      </c>
      <c r="O21" s="49" t="s">
        <v>7</v>
      </c>
      <c r="P21" s="35"/>
      <c r="Q21" s="48">
        <f t="shared" si="1"/>
        <v>45372</v>
      </c>
      <c r="R21" s="49" t="s">
        <v>7</v>
      </c>
    </row>
    <row r="22" spans="3:18" ht="16.2" thickBot="1">
      <c r="C22" s="39"/>
      <c r="E22" s="45">
        <v>46017</v>
      </c>
      <c r="F22" s="41" t="s">
        <v>7</v>
      </c>
      <c r="H22" s="50">
        <v>45381</v>
      </c>
      <c r="I22" s="51" t="s">
        <v>7</v>
      </c>
      <c r="J22" s="6"/>
      <c r="K22" s="52">
        <v>45363</v>
      </c>
      <c r="L22" s="51" t="s">
        <v>7</v>
      </c>
      <c r="N22" s="53">
        <f>DATE(YEAR(N8)+1,MONTH(N8),DAY(1))</f>
        <v>45383</v>
      </c>
      <c r="O22" s="54" t="s">
        <v>7</v>
      </c>
      <c r="P22" s="35"/>
      <c r="Q22" s="53">
        <f>DATE(YEAR(Q8)+1,MONTH(Q8),DAY(1))</f>
        <v>45383</v>
      </c>
      <c r="R22" s="54" t="s">
        <v>7</v>
      </c>
    </row>
    <row r="23" spans="3:18" ht="16.2" thickBot="1">
      <c r="C23" s="39"/>
      <c r="E23" s="45">
        <v>46023</v>
      </c>
      <c r="F23" s="41" t="s">
        <v>7</v>
      </c>
      <c r="H23" s="40">
        <v>45383</v>
      </c>
      <c r="I23" s="42" t="s">
        <v>7</v>
      </c>
      <c r="J23" s="6"/>
      <c r="K23" s="43">
        <v>45380</v>
      </c>
      <c r="L23" s="42" t="s">
        <v>7</v>
      </c>
      <c r="N23" s="44">
        <f t="shared" si="0"/>
        <v>45392</v>
      </c>
      <c r="O23" s="41" t="s">
        <v>7</v>
      </c>
      <c r="P23" s="35"/>
      <c r="Q23" s="44">
        <f t="shared" si="1"/>
        <v>45392</v>
      </c>
      <c r="R23" s="41" t="s">
        <v>7</v>
      </c>
    </row>
    <row r="24" spans="3:18" ht="16.2" thickBot="1">
      <c r="C24" s="39"/>
      <c r="E24" s="50">
        <v>46115</v>
      </c>
      <c r="F24" s="41" t="s">
        <v>7</v>
      </c>
      <c r="H24" s="45">
        <v>45400</v>
      </c>
      <c r="I24" s="46" t="s">
        <v>7</v>
      </c>
      <c r="J24" s="6"/>
      <c r="K24" s="47">
        <v>45381</v>
      </c>
      <c r="L24" s="46" t="s">
        <v>7</v>
      </c>
      <c r="N24" s="48">
        <f t="shared" si="0"/>
        <v>45409</v>
      </c>
      <c r="O24" s="49" t="s">
        <v>7</v>
      </c>
      <c r="P24" s="35"/>
      <c r="Q24" s="48">
        <f t="shared" si="1"/>
        <v>45409</v>
      </c>
      <c r="R24" s="49" t="s">
        <v>13</v>
      </c>
    </row>
    <row r="25" spans="3:18" ht="16.2" thickBot="1">
      <c r="C25" s="39"/>
      <c r="E25" s="40">
        <v>46118</v>
      </c>
      <c r="F25" s="41" t="s">
        <v>7</v>
      </c>
      <c r="H25" s="45">
        <v>45413</v>
      </c>
      <c r="I25" s="46" t="s">
        <v>7</v>
      </c>
      <c r="J25" s="6"/>
      <c r="K25" s="47">
        <v>45383</v>
      </c>
      <c r="L25" s="46" t="s">
        <v>7</v>
      </c>
      <c r="N25" s="48">
        <f t="shared" si="0"/>
        <v>45413</v>
      </c>
      <c r="O25" s="49" t="s">
        <v>7</v>
      </c>
      <c r="P25" s="35"/>
      <c r="Q25" s="48">
        <f t="shared" si="1"/>
        <v>45413</v>
      </c>
      <c r="R25" s="49" t="s">
        <v>13</v>
      </c>
    </row>
    <row r="26" spans="3:18" ht="16.2" thickBot="1">
      <c r="C26" s="39"/>
      <c r="E26" s="55">
        <v>46143</v>
      </c>
      <c r="F26" s="41" t="s">
        <v>7</v>
      </c>
      <c r="H26" s="45">
        <v>45437</v>
      </c>
      <c r="I26" s="46" t="s">
        <v>7</v>
      </c>
      <c r="J26" s="6"/>
      <c r="K26" s="47">
        <v>45411</v>
      </c>
      <c r="L26" s="46" t="s">
        <v>7</v>
      </c>
      <c r="N26" s="48">
        <f t="shared" si="0"/>
        <v>45459</v>
      </c>
      <c r="O26" s="49" t="s">
        <v>7</v>
      </c>
      <c r="P26" s="35"/>
      <c r="Q26" s="48">
        <f t="shared" si="1"/>
        <v>45459</v>
      </c>
      <c r="R26" s="49" t="s">
        <v>7</v>
      </c>
    </row>
    <row r="27" spans="3:18" ht="16.2" thickBot="1">
      <c r="C27" s="39"/>
      <c r="E27" s="45">
        <v>46381</v>
      </c>
      <c r="F27" s="41" t="s">
        <v>7</v>
      </c>
      <c r="H27" s="45">
        <v>45516</v>
      </c>
      <c r="I27" s="46" t="s">
        <v>7</v>
      </c>
      <c r="J27" s="6"/>
      <c r="K27" s="47">
        <v>45413</v>
      </c>
      <c r="L27" s="46" t="s">
        <v>7</v>
      </c>
      <c r="N27" s="48">
        <f>DATE(YEAR(N12)+1,MONTH(N12),DAY(17))</f>
        <v>45460</v>
      </c>
      <c r="O27" s="49" t="s">
        <v>7</v>
      </c>
      <c r="P27" s="35"/>
      <c r="Q27" s="48">
        <f>DATE(YEAR(Q12)+1,MONTH(Q12),DAY(17))</f>
        <v>45460</v>
      </c>
      <c r="R27" s="49" t="s">
        <v>13</v>
      </c>
    </row>
    <row r="28" spans="3:18" ht="16.2" thickBot="1">
      <c r="C28" s="39"/>
      <c r="E28" s="45">
        <v>46382</v>
      </c>
      <c r="F28" s="41" t="s">
        <v>7</v>
      </c>
      <c r="H28" s="50">
        <v>45517</v>
      </c>
      <c r="I28" s="51" t="s">
        <v>7</v>
      </c>
      <c r="J28" s="6"/>
      <c r="K28" s="52">
        <v>45437</v>
      </c>
      <c r="L28" s="51" t="s">
        <v>7</v>
      </c>
      <c r="N28" s="53">
        <f t="shared" si="0"/>
        <v>45559</v>
      </c>
      <c r="O28" s="54" t="s">
        <v>7</v>
      </c>
      <c r="P28" s="35"/>
      <c r="Q28" s="53">
        <f t="shared" si="1"/>
        <v>45559</v>
      </c>
      <c r="R28" s="54" t="s">
        <v>7</v>
      </c>
    </row>
    <row r="29" spans="3:18" ht="16.2" thickBot="1">
      <c r="C29" s="39"/>
      <c r="E29" s="45">
        <v>46388</v>
      </c>
      <c r="F29" s="41" t="s">
        <v>7</v>
      </c>
      <c r="H29" s="40">
        <v>45648</v>
      </c>
      <c r="I29" s="42" t="s">
        <v>7</v>
      </c>
      <c r="J29" s="6"/>
      <c r="K29" s="43">
        <v>45474</v>
      </c>
      <c r="L29" s="42" t="s">
        <v>7</v>
      </c>
      <c r="N29" s="44">
        <f t="shared" si="0"/>
        <v>45560</v>
      </c>
      <c r="O29" s="41" t="s">
        <v>7</v>
      </c>
      <c r="P29" s="35"/>
      <c r="Q29" s="44">
        <f t="shared" si="1"/>
        <v>45560</v>
      </c>
      <c r="R29" s="41" t="s">
        <v>7</v>
      </c>
    </row>
    <row r="30" spans="3:18" ht="16.2" thickBot="1">
      <c r="C30" s="39"/>
      <c r="E30" s="45">
        <v>46472</v>
      </c>
      <c r="F30" s="41" t="s">
        <v>7</v>
      </c>
      <c r="H30" s="45">
        <v>45649</v>
      </c>
      <c r="I30" s="46" t="s">
        <v>7</v>
      </c>
      <c r="J30" s="6"/>
      <c r="K30" s="47">
        <v>45475</v>
      </c>
      <c r="L30" s="46" t="s">
        <v>7</v>
      </c>
      <c r="N30" s="48">
        <f t="shared" si="0"/>
        <v>45642</v>
      </c>
      <c r="O30" s="49" t="s">
        <v>7</v>
      </c>
      <c r="P30" s="35"/>
      <c r="Q30" s="48">
        <f t="shared" si="1"/>
        <v>45642</v>
      </c>
      <c r="R30" s="49" t="s">
        <v>7</v>
      </c>
    </row>
    <row r="31" spans="3:18" ht="16.2" thickBot="1">
      <c r="C31" s="39"/>
      <c r="E31" s="50">
        <v>46475</v>
      </c>
      <c r="F31" s="41" t="s">
        <v>7</v>
      </c>
      <c r="H31" s="45">
        <v>45651</v>
      </c>
      <c r="I31" s="46" t="s">
        <v>7</v>
      </c>
      <c r="J31" s="6"/>
      <c r="K31" s="47">
        <v>45509</v>
      </c>
      <c r="L31" s="46" t="s">
        <v>7</v>
      </c>
      <c r="N31" s="48">
        <f t="shared" si="0"/>
        <v>45651</v>
      </c>
      <c r="O31" s="49" t="s">
        <v>7</v>
      </c>
      <c r="P31" s="35"/>
      <c r="Q31" s="48">
        <f t="shared" si="1"/>
        <v>45651</v>
      </c>
      <c r="R31" s="49" t="s">
        <v>7</v>
      </c>
    </row>
    <row r="32" spans="3:18" ht="16.2" thickBot="1">
      <c r="C32" s="39"/>
      <c r="E32" s="40">
        <v>46508</v>
      </c>
      <c r="F32" s="41" t="s">
        <v>7</v>
      </c>
      <c r="H32" s="45">
        <v>45652</v>
      </c>
      <c r="I32" s="46" t="s">
        <v>7</v>
      </c>
      <c r="J32" s="6"/>
      <c r="K32" s="47">
        <v>45583</v>
      </c>
      <c r="L32" s="46" t="s">
        <v>7</v>
      </c>
      <c r="N32" s="48">
        <f t="shared" si="0"/>
        <v>45652</v>
      </c>
      <c r="O32" s="49" t="s">
        <v>7</v>
      </c>
      <c r="P32" s="35"/>
      <c r="Q32" s="48">
        <f t="shared" si="1"/>
        <v>45652</v>
      </c>
      <c r="R32" s="49" t="s">
        <v>7</v>
      </c>
    </row>
    <row r="33" spans="3:18" ht="16.2" thickBot="1">
      <c r="C33" s="39"/>
      <c r="E33" s="55">
        <v>46746</v>
      </c>
      <c r="F33" s="41" t="s">
        <v>7</v>
      </c>
      <c r="H33" s="45">
        <v>45658</v>
      </c>
      <c r="I33" s="46" t="s">
        <v>7</v>
      </c>
      <c r="J33" s="6"/>
      <c r="K33" s="47">
        <v>45589</v>
      </c>
      <c r="L33" s="46" t="s">
        <v>7</v>
      </c>
      <c r="N33" s="48">
        <f t="shared" si="0"/>
        <v>45658</v>
      </c>
      <c r="O33" s="49" t="s">
        <v>7</v>
      </c>
      <c r="P33" s="35"/>
      <c r="Q33" s="48">
        <f t="shared" si="1"/>
        <v>45658</v>
      </c>
      <c r="R33" s="49" t="s">
        <v>7</v>
      </c>
    </row>
    <row r="34" spans="3:18" ht="16.2" thickBot="1">
      <c r="C34" s="39"/>
      <c r="E34" s="45">
        <v>46753</v>
      </c>
      <c r="F34" s="41" t="s">
        <v>7</v>
      </c>
      <c r="H34" s="50">
        <v>45709</v>
      </c>
      <c r="I34" s="51" t="s">
        <v>7</v>
      </c>
      <c r="J34" s="6"/>
      <c r="K34" s="52">
        <v>45651</v>
      </c>
      <c r="L34" s="51" t="s">
        <v>7</v>
      </c>
      <c r="N34" s="53">
        <f t="shared" si="0"/>
        <v>45659</v>
      </c>
      <c r="O34" s="54" t="s">
        <v>7</v>
      </c>
      <c r="P34" s="35"/>
      <c r="Q34" s="53">
        <f t="shared" si="1"/>
        <v>45659</v>
      </c>
      <c r="R34" s="54" t="s">
        <v>7</v>
      </c>
    </row>
    <row r="35" spans="3:18" ht="16.2" thickBot="1">
      <c r="C35" s="39"/>
      <c r="E35" s="45">
        <v>46857</v>
      </c>
      <c r="F35" s="41" t="s">
        <v>7</v>
      </c>
      <c r="H35" s="45">
        <v>45765</v>
      </c>
      <c r="I35" s="42" t="s">
        <v>7</v>
      </c>
      <c r="J35" s="6"/>
      <c r="K35" s="43">
        <v>45658</v>
      </c>
      <c r="L35" s="42" t="s">
        <v>7</v>
      </c>
      <c r="N35" s="44">
        <f t="shared" si="0"/>
        <v>45737</v>
      </c>
      <c r="O35" s="41" t="s">
        <v>7</v>
      </c>
      <c r="P35" s="35"/>
      <c r="Q35" s="44">
        <f t="shared" si="1"/>
        <v>45737</v>
      </c>
      <c r="R35" s="41" t="s">
        <v>7</v>
      </c>
    </row>
    <row r="36" spans="3:18" ht="16.2" thickBot="1">
      <c r="C36" s="39"/>
      <c r="E36" s="45">
        <v>46860</v>
      </c>
      <c r="F36" s="41" t="s">
        <v>7</v>
      </c>
      <c r="H36" s="45">
        <v>45765</v>
      </c>
      <c r="I36" s="46" t="s">
        <v>7</v>
      </c>
      <c r="J36" s="6"/>
      <c r="K36" s="47">
        <v>45724</v>
      </c>
      <c r="L36" s="46" t="s">
        <v>7</v>
      </c>
      <c r="N36" s="48">
        <f t="shared" si="0"/>
        <v>45748</v>
      </c>
      <c r="O36" s="49" t="s">
        <v>7</v>
      </c>
      <c r="P36" s="35"/>
      <c r="Q36" s="48">
        <f t="shared" si="1"/>
        <v>45748</v>
      </c>
      <c r="R36" s="49" t="s">
        <v>7</v>
      </c>
    </row>
    <row r="37" spans="3:18" ht="16.2" thickBot="1">
      <c r="C37" s="39"/>
      <c r="E37" s="45">
        <v>46874</v>
      </c>
      <c r="F37" s="41" t="s">
        <v>7</v>
      </c>
      <c r="H37" s="45">
        <v>45766</v>
      </c>
      <c r="I37" s="46" t="s">
        <v>7</v>
      </c>
      <c r="J37" s="6"/>
      <c r="K37" s="47">
        <v>45728</v>
      </c>
      <c r="L37" s="46" t="s">
        <v>7</v>
      </c>
      <c r="N37" s="48">
        <f t="shared" si="0"/>
        <v>45757</v>
      </c>
      <c r="O37" s="49" t="s">
        <v>7</v>
      </c>
      <c r="P37" s="35"/>
      <c r="Q37" s="48">
        <f t="shared" si="1"/>
        <v>45757</v>
      </c>
      <c r="R37" s="49" t="s">
        <v>7</v>
      </c>
    </row>
    <row r="38" spans="3:18" ht="16.2" thickBot="1">
      <c r="C38" s="39"/>
      <c r="E38" s="50">
        <v>47112</v>
      </c>
      <c r="F38" s="41" t="s">
        <v>7</v>
      </c>
      <c r="H38" s="45">
        <v>45768</v>
      </c>
      <c r="I38" s="46" t="s">
        <v>7</v>
      </c>
      <c r="J38" s="6"/>
      <c r="K38" s="47">
        <v>45765</v>
      </c>
      <c r="L38" s="46" t="s">
        <v>7</v>
      </c>
      <c r="N38" s="48">
        <f t="shared" si="0"/>
        <v>45774</v>
      </c>
      <c r="O38" s="49" t="s">
        <v>7</v>
      </c>
      <c r="P38" s="35"/>
      <c r="Q38" s="48">
        <f t="shared" si="1"/>
        <v>45774</v>
      </c>
      <c r="R38" s="49" t="s">
        <v>7</v>
      </c>
    </row>
    <row r="39" spans="3:18" ht="16.2" thickBot="1">
      <c r="C39" s="39"/>
      <c r="E39" s="40">
        <v>47113</v>
      </c>
      <c r="F39" s="41" t="s">
        <v>7</v>
      </c>
      <c r="H39" s="50">
        <v>45778</v>
      </c>
      <c r="I39" s="46" t="s">
        <v>7</v>
      </c>
      <c r="J39" s="6"/>
      <c r="K39" s="47">
        <v>45766</v>
      </c>
      <c r="L39" s="46" t="s">
        <v>7</v>
      </c>
      <c r="N39" s="48">
        <f t="shared" si="0"/>
        <v>45778</v>
      </c>
      <c r="O39" s="49" t="s">
        <v>7</v>
      </c>
      <c r="P39" s="35"/>
      <c r="Q39" s="48">
        <f t="shared" si="1"/>
        <v>45778</v>
      </c>
      <c r="R39" s="49" t="s">
        <v>7</v>
      </c>
    </row>
    <row r="40" spans="3:18" ht="16.2" thickBot="1">
      <c r="C40" s="39"/>
      <c r="E40" s="55">
        <v>47119</v>
      </c>
      <c r="F40" s="41" t="s">
        <v>7</v>
      </c>
      <c r="H40" s="40">
        <v>45803</v>
      </c>
      <c r="I40" s="51" t="s">
        <v>7</v>
      </c>
      <c r="J40" s="6"/>
      <c r="K40" s="52">
        <v>45768</v>
      </c>
      <c r="L40" s="51" t="s">
        <v>7</v>
      </c>
      <c r="N40" s="53">
        <f t="shared" si="0"/>
        <v>45824</v>
      </c>
      <c r="O40" s="54" t="s">
        <v>7</v>
      </c>
      <c r="P40" s="35"/>
      <c r="Q40" s="53">
        <f t="shared" si="1"/>
        <v>45824</v>
      </c>
      <c r="R40" s="54" t="s">
        <v>7</v>
      </c>
    </row>
    <row r="41" spans="3:18" ht="16.2" thickBot="1">
      <c r="C41" s="39"/>
      <c r="E41" s="45">
        <v>47207</v>
      </c>
      <c r="F41" s="41" t="s">
        <v>7</v>
      </c>
      <c r="H41" s="45">
        <v>45880</v>
      </c>
      <c r="I41" s="42" t="s">
        <v>7</v>
      </c>
      <c r="J41" s="6"/>
      <c r="K41" s="43">
        <v>45775</v>
      </c>
      <c r="L41" s="42" t="s">
        <v>7</v>
      </c>
      <c r="N41" s="44">
        <f t="shared" si="0"/>
        <v>45825</v>
      </c>
      <c r="O41" s="41" t="s">
        <v>7</v>
      </c>
      <c r="P41" s="35"/>
      <c r="Q41" s="44">
        <f t="shared" si="1"/>
        <v>45825</v>
      </c>
      <c r="R41" s="41" t="s">
        <v>7</v>
      </c>
    </row>
    <row r="42" spans="3:18" ht="16.2" thickBot="1">
      <c r="C42" s="39"/>
      <c r="E42" s="45">
        <v>47210</v>
      </c>
      <c r="F42" s="41" t="s">
        <v>7</v>
      </c>
      <c r="H42" s="45">
        <v>45881</v>
      </c>
      <c r="I42" s="46" t="s">
        <v>7</v>
      </c>
      <c r="J42" s="6"/>
      <c r="K42" s="47">
        <v>45778</v>
      </c>
      <c r="L42" s="46" t="s">
        <v>7</v>
      </c>
      <c r="N42" s="48">
        <f t="shared" si="0"/>
        <v>45924</v>
      </c>
      <c r="O42" s="49" t="s">
        <v>7</v>
      </c>
      <c r="P42" s="35"/>
      <c r="Q42" s="48">
        <f t="shared" si="1"/>
        <v>45924</v>
      </c>
      <c r="R42" s="49" t="s">
        <v>7</v>
      </c>
    </row>
    <row r="43" spans="3:18" ht="16.2" thickBot="1">
      <c r="C43" s="39"/>
      <c r="E43" s="45">
        <v>47239</v>
      </c>
      <c r="F43" s="41" t="s">
        <v>7</v>
      </c>
      <c r="H43" s="45">
        <v>46013</v>
      </c>
      <c r="I43" s="46" t="s">
        <v>7</v>
      </c>
      <c r="J43" s="6"/>
      <c r="K43" s="47">
        <v>45803</v>
      </c>
      <c r="L43" s="46" t="s">
        <v>7</v>
      </c>
      <c r="N43" s="48">
        <f t="shared" si="0"/>
        <v>45925</v>
      </c>
      <c r="O43" s="49" t="s">
        <v>7</v>
      </c>
      <c r="P43" s="35"/>
      <c r="Q43" s="48">
        <f t="shared" si="1"/>
        <v>45925</v>
      </c>
      <c r="R43" s="49" t="s">
        <v>7</v>
      </c>
    </row>
    <row r="44" spans="3:18" ht="16.2" thickBot="1">
      <c r="C44" s="39"/>
      <c r="E44" s="45">
        <v>47477</v>
      </c>
      <c r="F44" s="41" t="s">
        <v>7</v>
      </c>
      <c r="H44" s="45">
        <v>46016</v>
      </c>
      <c r="I44" s="46" t="s">
        <v>7</v>
      </c>
      <c r="J44" s="6"/>
      <c r="K44" s="47">
        <v>45845</v>
      </c>
      <c r="L44" s="46" t="s">
        <v>7</v>
      </c>
      <c r="N44" s="48">
        <f t="shared" si="0"/>
        <v>46007</v>
      </c>
      <c r="O44" s="49" t="s">
        <v>7</v>
      </c>
      <c r="P44" s="35"/>
      <c r="Q44" s="48">
        <f t="shared" si="1"/>
        <v>46007</v>
      </c>
      <c r="R44" s="49" t="s">
        <v>7</v>
      </c>
    </row>
    <row r="45" spans="3:18" ht="16.2" thickBot="1">
      <c r="C45" s="39"/>
      <c r="E45" s="50">
        <v>47478</v>
      </c>
      <c r="F45" s="41" t="s">
        <v>7</v>
      </c>
      <c r="H45" s="50">
        <v>46017</v>
      </c>
      <c r="I45" s="46" t="s">
        <v>7</v>
      </c>
      <c r="J45" s="6"/>
      <c r="K45" s="47">
        <v>45846</v>
      </c>
      <c r="L45" s="46" t="s">
        <v>7</v>
      </c>
      <c r="N45" s="48">
        <f t="shared" si="0"/>
        <v>46016</v>
      </c>
      <c r="O45" s="49" t="s">
        <v>7</v>
      </c>
      <c r="P45" s="35"/>
      <c r="Q45" s="48">
        <f t="shared" si="1"/>
        <v>46016</v>
      </c>
      <c r="R45" s="49" t="s">
        <v>7</v>
      </c>
    </row>
    <row r="46" spans="3:18" ht="16.2" thickBot="1">
      <c r="C46" s="39"/>
      <c r="E46" s="40">
        <v>47484</v>
      </c>
      <c r="F46" s="41" t="s">
        <v>7</v>
      </c>
      <c r="H46" s="40">
        <v>46023</v>
      </c>
      <c r="I46" s="51" t="s">
        <v>7</v>
      </c>
      <c r="J46" s="6"/>
      <c r="K46" s="52">
        <v>45873</v>
      </c>
      <c r="L46" s="51" t="s">
        <v>7</v>
      </c>
      <c r="N46" s="53">
        <f t="shared" si="0"/>
        <v>46017</v>
      </c>
      <c r="O46" s="54" t="s">
        <v>7</v>
      </c>
      <c r="P46" s="35"/>
      <c r="Q46" s="53">
        <f t="shared" si="1"/>
        <v>46017</v>
      </c>
      <c r="R46" s="54" t="s">
        <v>7</v>
      </c>
    </row>
    <row r="47" spans="3:18" ht="16.2" thickBot="1">
      <c r="C47" s="39"/>
      <c r="E47" s="55">
        <v>47592</v>
      </c>
      <c r="F47" s="41" t="s">
        <v>7</v>
      </c>
      <c r="H47" s="45">
        <v>46074</v>
      </c>
      <c r="I47" s="42" t="s">
        <v>7</v>
      </c>
      <c r="J47" s="6"/>
      <c r="K47" s="43">
        <v>45948</v>
      </c>
      <c r="L47" s="42" t="s">
        <v>7</v>
      </c>
      <c r="N47" s="44">
        <f t="shared" si="0"/>
        <v>46023</v>
      </c>
      <c r="O47" s="41" t="s">
        <v>7</v>
      </c>
      <c r="P47" s="35"/>
      <c r="Q47" s="44">
        <f t="shared" si="1"/>
        <v>46023</v>
      </c>
      <c r="R47" s="41" t="s">
        <v>7</v>
      </c>
    </row>
    <row r="48" spans="3:18" ht="16.2" thickBot="1">
      <c r="C48" s="39"/>
      <c r="E48" s="45">
        <v>47595</v>
      </c>
      <c r="F48" s="41" t="s">
        <v>7</v>
      </c>
      <c r="H48" s="45">
        <v>46115</v>
      </c>
      <c r="I48" s="46" t="s">
        <v>7</v>
      </c>
      <c r="J48" s="6"/>
      <c r="K48" s="47">
        <v>45954</v>
      </c>
      <c r="L48" s="46" t="s">
        <v>7</v>
      </c>
      <c r="N48" s="48">
        <f t="shared" si="0"/>
        <v>46024</v>
      </c>
      <c r="O48" s="49" t="s">
        <v>7</v>
      </c>
      <c r="P48" s="35"/>
      <c r="Q48" s="48">
        <f t="shared" si="1"/>
        <v>46024</v>
      </c>
      <c r="R48" s="49" t="s">
        <v>7</v>
      </c>
    </row>
    <row r="49" spans="3:18" ht="16.2" thickBot="1">
      <c r="C49" s="39"/>
      <c r="E49" s="45">
        <v>47604</v>
      </c>
      <c r="F49" s="41" t="s">
        <v>7</v>
      </c>
      <c r="H49" s="45">
        <v>46116</v>
      </c>
      <c r="I49" s="46" t="s">
        <v>7</v>
      </c>
      <c r="J49" s="6"/>
      <c r="K49" s="47">
        <v>46016</v>
      </c>
      <c r="L49" s="46" t="s">
        <v>7</v>
      </c>
      <c r="N49" s="48">
        <f t="shared" si="0"/>
        <v>46102</v>
      </c>
      <c r="O49" s="49" t="s">
        <v>7</v>
      </c>
      <c r="P49" s="35"/>
      <c r="Q49" s="48">
        <f t="shared" si="1"/>
        <v>46102</v>
      </c>
      <c r="R49" s="49" t="s">
        <v>7</v>
      </c>
    </row>
    <row r="50" spans="3:18" ht="16.2" thickBot="1">
      <c r="C50" s="39"/>
      <c r="E50" s="45">
        <v>47842</v>
      </c>
      <c r="F50" s="41" t="s">
        <v>7</v>
      </c>
      <c r="H50" s="45">
        <v>46118</v>
      </c>
      <c r="I50" s="46" t="s">
        <v>7</v>
      </c>
      <c r="J50" s="6"/>
      <c r="K50" s="47">
        <v>46023</v>
      </c>
      <c r="L50" s="46" t="s">
        <v>7</v>
      </c>
      <c r="N50" s="48">
        <f t="shared" si="0"/>
        <v>46113</v>
      </c>
      <c r="O50" s="49" t="s">
        <v>7</v>
      </c>
      <c r="P50" s="35"/>
      <c r="Q50" s="48">
        <f t="shared" si="1"/>
        <v>46113</v>
      </c>
      <c r="R50" s="49" t="s">
        <v>7</v>
      </c>
    </row>
    <row r="51" spans="3:18" ht="16.2" thickBot="1">
      <c r="C51" s="39"/>
      <c r="E51" s="45">
        <v>47843</v>
      </c>
      <c r="F51" s="41" t="s">
        <v>7</v>
      </c>
      <c r="H51" s="50">
        <v>46130</v>
      </c>
      <c r="I51" s="46" t="s">
        <v>7</v>
      </c>
      <c r="J51" s="6"/>
      <c r="K51" s="47">
        <v>46090</v>
      </c>
      <c r="L51" s="46" t="s">
        <v>7</v>
      </c>
      <c r="N51" s="48">
        <f t="shared" si="0"/>
        <v>46122</v>
      </c>
      <c r="O51" s="49" t="s">
        <v>7</v>
      </c>
      <c r="P51" s="35"/>
      <c r="Q51" s="48">
        <f t="shared" si="1"/>
        <v>46122</v>
      </c>
      <c r="R51" s="49" t="s">
        <v>7</v>
      </c>
    </row>
    <row r="52" spans="3:18" ht="16.2" thickBot="1">
      <c r="C52" s="39"/>
      <c r="E52" s="50">
        <v>47849</v>
      </c>
      <c r="F52" s="41" t="s">
        <v>7</v>
      </c>
      <c r="H52" s="40">
        <v>46143</v>
      </c>
      <c r="I52" s="51" t="s">
        <v>7</v>
      </c>
      <c r="J52" s="6"/>
      <c r="K52" s="52">
        <v>46093</v>
      </c>
      <c r="L52" s="51" t="s">
        <v>7</v>
      </c>
      <c r="N52" s="53">
        <f t="shared" si="0"/>
        <v>46139</v>
      </c>
      <c r="O52" s="54" t="s">
        <v>7</v>
      </c>
      <c r="P52" s="35"/>
      <c r="Q52" s="53">
        <f t="shared" si="1"/>
        <v>46139</v>
      </c>
      <c r="R52" s="54" t="s">
        <v>7</v>
      </c>
    </row>
    <row r="53" spans="3:18" ht="16.2" thickBot="1">
      <c r="C53" s="39"/>
      <c r="E53" s="40">
        <v>47949</v>
      </c>
      <c r="F53" s="41" t="s">
        <v>7</v>
      </c>
      <c r="H53" s="45">
        <v>46167</v>
      </c>
      <c r="I53" s="42" t="s">
        <v>7</v>
      </c>
      <c r="J53" s="6"/>
      <c r="K53" s="43">
        <v>46115</v>
      </c>
      <c r="L53" s="42" t="s">
        <v>7</v>
      </c>
      <c r="N53" s="44">
        <f t="shared" si="0"/>
        <v>46143</v>
      </c>
      <c r="O53" s="41" t="s">
        <v>7</v>
      </c>
      <c r="P53" s="35"/>
      <c r="Q53" s="44">
        <f t="shared" si="1"/>
        <v>46143</v>
      </c>
      <c r="R53" s="41" t="s">
        <v>7</v>
      </c>
    </row>
    <row r="54" spans="3:18" ht="16.2" thickBot="1">
      <c r="C54" s="39"/>
      <c r="E54" s="55">
        <v>47952</v>
      </c>
      <c r="F54" s="41" t="s">
        <v>7</v>
      </c>
      <c r="H54" s="45">
        <v>46244</v>
      </c>
      <c r="I54" s="46" t="s">
        <v>7</v>
      </c>
      <c r="J54" s="6"/>
      <c r="K54" s="47">
        <v>46116</v>
      </c>
      <c r="L54" s="46" t="s">
        <v>7</v>
      </c>
      <c r="N54" s="48">
        <f t="shared" si="0"/>
        <v>46189</v>
      </c>
      <c r="O54" s="49" t="s">
        <v>7</v>
      </c>
      <c r="P54" s="35"/>
      <c r="Q54" s="48">
        <f t="shared" si="1"/>
        <v>46189</v>
      </c>
      <c r="R54" s="49" t="s">
        <v>7</v>
      </c>
    </row>
    <row r="55" spans="3:18" ht="16.2" thickBot="1">
      <c r="C55" s="39"/>
      <c r="E55" s="45">
        <v>47969</v>
      </c>
      <c r="F55" s="41" t="s">
        <v>7</v>
      </c>
      <c r="H55" s="45">
        <v>46245</v>
      </c>
      <c r="I55" s="46" t="s">
        <v>7</v>
      </c>
      <c r="J55" s="6"/>
      <c r="K55" s="47">
        <v>46118</v>
      </c>
      <c r="L55" s="46" t="s">
        <v>7</v>
      </c>
      <c r="N55" s="48">
        <f t="shared" si="0"/>
        <v>46190</v>
      </c>
      <c r="O55" s="49" t="s">
        <v>7</v>
      </c>
      <c r="P55" s="35"/>
      <c r="Q55" s="48">
        <f t="shared" si="1"/>
        <v>46190</v>
      </c>
      <c r="R55" s="49" t="s">
        <v>7</v>
      </c>
    </row>
    <row r="56" spans="3:18" ht="16.2" thickBot="1">
      <c r="C56" s="39"/>
      <c r="E56" s="45">
        <v>48207</v>
      </c>
      <c r="F56" s="41" t="s">
        <v>7</v>
      </c>
      <c r="H56" s="45">
        <v>46378</v>
      </c>
      <c r="I56" s="46" t="s">
        <v>7</v>
      </c>
      <c r="J56" s="6"/>
      <c r="K56" s="47">
        <v>46140</v>
      </c>
      <c r="L56" s="46" t="s">
        <v>7</v>
      </c>
      <c r="N56" s="48">
        <f t="shared" si="0"/>
        <v>46289</v>
      </c>
      <c r="O56" s="49" t="s">
        <v>7</v>
      </c>
      <c r="P56" s="35"/>
      <c r="Q56" s="48">
        <f t="shared" si="1"/>
        <v>46289</v>
      </c>
      <c r="R56" s="49" t="s">
        <v>7</v>
      </c>
    </row>
    <row r="57" spans="3:18" ht="16.2" thickBot="1">
      <c r="C57" s="39"/>
      <c r="E57" s="45">
        <v>48208</v>
      </c>
      <c r="F57" s="41" t="s">
        <v>7</v>
      </c>
      <c r="H57" s="50">
        <v>46381</v>
      </c>
      <c r="I57" s="46" t="s">
        <v>7</v>
      </c>
      <c r="J57" s="6"/>
      <c r="K57" s="47">
        <v>46143</v>
      </c>
      <c r="L57" s="46" t="s">
        <v>7</v>
      </c>
      <c r="N57" s="48">
        <f t="shared" si="0"/>
        <v>46290</v>
      </c>
      <c r="O57" s="49" t="s">
        <v>7</v>
      </c>
      <c r="P57" s="35"/>
      <c r="Q57" s="48">
        <f t="shared" si="1"/>
        <v>46290</v>
      </c>
      <c r="R57" s="49" t="s">
        <v>7</v>
      </c>
    </row>
    <row r="58" spans="3:18" ht="16.2" thickBot="1">
      <c r="C58" s="39"/>
      <c r="E58" s="45">
        <v>48214</v>
      </c>
      <c r="F58" s="41" t="s">
        <v>7</v>
      </c>
      <c r="H58" s="40">
        <v>46382</v>
      </c>
      <c r="I58" s="51" t="s">
        <v>7</v>
      </c>
      <c r="J58" s="6"/>
      <c r="K58" s="52">
        <v>46167</v>
      </c>
      <c r="L58" s="51" t="s">
        <v>7</v>
      </c>
      <c r="N58" s="53">
        <f t="shared" si="0"/>
        <v>46372</v>
      </c>
      <c r="O58" s="54" t="s">
        <v>7</v>
      </c>
      <c r="P58" s="35"/>
      <c r="Q58" s="53">
        <f t="shared" si="1"/>
        <v>46372</v>
      </c>
      <c r="R58" s="54" t="s">
        <v>7</v>
      </c>
    </row>
    <row r="59" spans="3:18" ht="16.2" thickBot="1">
      <c r="C59" s="39"/>
      <c r="E59" s="50">
        <v>48299</v>
      </c>
      <c r="F59" s="41" t="s">
        <v>7</v>
      </c>
      <c r="H59" s="45">
        <v>46388</v>
      </c>
      <c r="I59" s="42" t="s">
        <v>7</v>
      </c>
      <c r="J59" s="6"/>
      <c r="K59" s="43">
        <v>46209</v>
      </c>
      <c r="L59" s="42" t="s">
        <v>7</v>
      </c>
      <c r="N59" s="44">
        <f t="shared" si="0"/>
        <v>46381</v>
      </c>
      <c r="O59" s="41" t="s">
        <v>7</v>
      </c>
      <c r="P59" s="35"/>
      <c r="Q59" s="44">
        <f t="shared" si="1"/>
        <v>46381</v>
      </c>
      <c r="R59" s="41" t="s">
        <v>7</v>
      </c>
    </row>
    <row r="60" spans="3:18" ht="16.2" thickBot="1">
      <c r="C60" s="39"/>
      <c r="E60" s="40">
        <v>48302</v>
      </c>
      <c r="F60" s="41" t="s">
        <v>7</v>
      </c>
      <c r="H60" s="45">
        <v>46440</v>
      </c>
      <c r="I60" s="46" t="s">
        <v>7</v>
      </c>
      <c r="J60" s="6"/>
      <c r="K60" s="47">
        <v>46210</v>
      </c>
      <c r="L60" s="46" t="s">
        <v>7</v>
      </c>
      <c r="N60" s="48">
        <f t="shared" si="0"/>
        <v>46382</v>
      </c>
      <c r="O60" s="49" t="s">
        <v>7</v>
      </c>
      <c r="P60" s="35"/>
      <c r="Q60" s="48">
        <f t="shared" si="1"/>
        <v>46382</v>
      </c>
      <c r="R60" s="49" t="s">
        <v>7</v>
      </c>
    </row>
    <row r="61" spans="3:18" ht="16.2" thickBot="1">
      <c r="C61" s="39"/>
      <c r="E61" s="55">
        <v>48335</v>
      </c>
      <c r="F61" s="41" t="s">
        <v>7</v>
      </c>
      <c r="H61" s="45">
        <v>46472</v>
      </c>
      <c r="I61" s="46" t="s">
        <v>7</v>
      </c>
      <c r="J61" s="6"/>
      <c r="K61" s="47">
        <v>46237</v>
      </c>
      <c r="L61" s="46" t="s">
        <v>7</v>
      </c>
      <c r="N61" s="48">
        <f t="shared" si="0"/>
        <v>46388</v>
      </c>
      <c r="O61" s="49" t="s">
        <v>7</v>
      </c>
      <c r="P61" s="35"/>
      <c r="Q61" s="48">
        <f t="shared" si="1"/>
        <v>46388</v>
      </c>
      <c r="R61" s="49" t="s">
        <v>7</v>
      </c>
    </row>
    <row r="62" spans="3:18" ht="16.2" thickBot="1">
      <c r="C62" s="39"/>
      <c r="E62" s="45">
        <v>48573</v>
      </c>
      <c r="F62" s="41" t="s">
        <v>7</v>
      </c>
      <c r="H62" s="45">
        <v>46473</v>
      </c>
      <c r="I62" s="46" t="s">
        <v>7</v>
      </c>
      <c r="J62" s="6"/>
      <c r="K62" s="47">
        <v>46313</v>
      </c>
      <c r="L62" s="46" t="s">
        <v>7</v>
      </c>
      <c r="N62" s="48">
        <f t="shared" si="0"/>
        <v>46389</v>
      </c>
      <c r="O62" s="49" t="s">
        <v>7</v>
      </c>
      <c r="P62" s="35"/>
      <c r="Q62" s="48">
        <f t="shared" si="1"/>
        <v>46389</v>
      </c>
      <c r="R62" s="49" t="s">
        <v>7</v>
      </c>
    </row>
    <row r="63" spans="3:18" ht="16.2" thickBot="1">
      <c r="C63" s="39"/>
      <c r="E63" s="45">
        <v>48580</v>
      </c>
      <c r="F63" s="41" t="s">
        <v>7</v>
      </c>
      <c r="H63" s="50">
        <v>46475</v>
      </c>
      <c r="I63" s="46" t="s">
        <v>7</v>
      </c>
      <c r="J63" s="6"/>
      <c r="K63" s="47">
        <v>46319</v>
      </c>
      <c r="L63" s="46" t="s">
        <v>7</v>
      </c>
      <c r="N63" s="48">
        <f t="shared" si="0"/>
        <v>46467</v>
      </c>
      <c r="O63" s="49" t="s">
        <v>7</v>
      </c>
      <c r="P63" s="35"/>
      <c r="Q63" s="48">
        <f t="shared" si="1"/>
        <v>46467</v>
      </c>
      <c r="R63" s="49" t="s">
        <v>7</v>
      </c>
    </row>
    <row r="64" spans="3:18" ht="16.2" thickBot="1">
      <c r="C64" s="39"/>
      <c r="E64" s="45">
        <v>48684</v>
      </c>
      <c r="F64" s="41" t="s">
        <v>7</v>
      </c>
      <c r="H64" s="40">
        <v>46496</v>
      </c>
      <c r="I64" s="51" t="s">
        <v>7</v>
      </c>
      <c r="J64" s="6"/>
      <c r="K64" s="52">
        <v>46381</v>
      </c>
      <c r="L64" s="51" t="s">
        <v>7</v>
      </c>
      <c r="N64" s="53">
        <f t="shared" si="0"/>
        <v>46478</v>
      </c>
      <c r="O64" s="54" t="s">
        <v>7</v>
      </c>
      <c r="P64" s="35"/>
      <c r="Q64" s="53">
        <f t="shared" si="1"/>
        <v>46478</v>
      </c>
      <c r="R64" s="54" t="s">
        <v>7</v>
      </c>
    </row>
    <row r="65" spans="3:18" ht="16.2" thickBot="1">
      <c r="C65" s="39"/>
      <c r="E65" s="45">
        <v>48687</v>
      </c>
      <c r="F65" s="41" t="s">
        <v>7</v>
      </c>
      <c r="H65" s="45">
        <v>46508</v>
      </c>
      <c r="I65" s="42" t="s">
        <v>7</v>
      </c>
      <c r="J65" s="6"/>
      <c r="K65" s="43">
        <v>46388</v>
      </c>
      <c r="L65" s="42" t="s">
        <v>7</v>
      </c>
      <c r="N65" s="44">
        <f t="shared" si="0"/>
        <v>46487</v>
      </c>
      <c r="O65" s="41" t="s">
        <v>7</v>
      </c>
      <c r="P65" s="35"/>
      <c r="Q65" s="44">
        <f t="shared" si="1"/>
        <v>46487</v>
      </c>
      <c r="R65" s="41" t="s">
        <v>7</v>
      </c>
    </row>
    <row r="66" spans="3:18" ht="16.2" thickBot="1">
      <c r="C66" s="39"/>
      <c r="E66" s="50">
        <v>48701</v>
      </c>
      <c r="F66" s="41" t="s">
        <v>7</v>
      </c>
      <c r="H66" s="45">
        <v>46532</v>
      </c>
      <c r="I66" s="46" t="s">
        <v>7</v>
      </c>
      <c r="J66" s="6"/>
      <c r="K66" s="47">
        <v>46454</v>
      </c>
      <c r="L66" s="46" t="s">
        <v>7</v>
      </c>
      <c r="N66" s="48">
        <f t="shared" si="0"/>
        <v>46504</v>
      </c>
      <c r="O66" s="49" t="s">
        <v>7</v>
      </c>
      <c r="P66" s="35"/>
      <c r="Q66" s="48">
        <f t="shared" si="1"/>
        <v>46504</v>
      </c>
      <c r="R66" s="49" t="s">
        <v>7</v>
      </c>
    </row>
    <row r="67" spans="3:18" ht="16.2" thickBot="1">
      <c r="C67" s="39"/>
      <c r="E67" s="40">
        <v>48939</v>
      </c>
      <c r="F67" s="41" t="s">
        <v>7</v>
      </c>
      <c r="H67" s="45">
        <v>46608</v>
      </c>
      <c r="I67" s="46" t="s">
        <v>7</v>
      </c>
      <c r="J67" s="6"/>
      <c r="K67" s="47">
        <v>46458</v>
      </c>
      <c r="L67" s="46" t="s">
        <v>7</v>
      </c>
      <c r="N67" s="48">
        <f t="shared" si="0"/>
        <v>46508</v>
      </c>
      <c r="O67" s="49" t="s">
        <v>7</v>
      </c>
      <c r="P67" s="35"/>
      <c r="Q67" s="48">
        <f t="shared" si="1"/>
        <v>46508</v>
      </c>
      <c r="R67" s="49" t="s">
        <v>7</v>
      </c>
    </row>
    <row r="68" spans="3:18" ht="16.2" thickBot="1">
      <c r="C68" s="39"/>
      <c r="E68" s="45">
        <v>48946</v>
      </c>
      <c r="F68" s="41" t="s">
        <v>7</v>
      </c>
      <c r="H68" s="45">
        <v>46609</v>
      </c>
      <c r="I68" s="46" t="s">
        <v>7</v>
      </c>
      <c r="J68" s="6"/>
      <c r="K68" s="47">
        <v>46472</v>
      </c>
      <c r="L68" s="46" t="s">
        <v>7</v>
      </c>
      <c r="N68" s="48">
        <f t="shared" si="0"/>
        <v>46554</v>
      </c>
      <c r="O68" s="49" t="s">
        <v>7</v>
      </c>
      <c r="P68" s="35"/>
      <c r="Q68" s="48">
        <f t="shared" si="1"/>
        <v>46554</v>
      </c>
      <c r="R68" s="49" t="s">
        <v>7</v>
      </c>
    </row>
    <row r="69" spans="3:18" ht="16.2" thickBot="1">
      <c r="C69" s="39"/>
      <c r="E69" s="55">
        <v>49041</v>
      </c>
      <c r="F69" s="41" t="s">
        <v>7</v>
      </c>
      <c r="H69" s="50">
        <v>46743</v>
      </c>
      <c r="I69" s="46" t="s">
        <v>7</v>
      </c>
      <c r="J69" s="6"/>
      <c r="K69" s="47">
        <v>46473</v>
      </c>
      <c r="L69" s="46" t="s">
        <v>7</v>
      </c>
      <c r="N69" s="48">
        <f t="shared" si="0"/>
        <v>46555</v>
      </c>
      <c r="O69" s="49" t="s">
        <v>7</v>
      </c>
      <c r="P69" s="35"/>
      <c r="Q69" s="48">
        <f t="shared" si="1"/>
        <v>46555</v>
      </c>
      <c r="R69" s="49" t="s">
        <v>7</v>
      </c>
    </row>
    <row r="70" spans="3:18" ht="16.2" thickBot="1">
      <c r="C70" s="39"/>
      <c r="E70" s="45">
        <v>49044</v>
      </c>
      <c r="F70" s="41" t="s">
        <v>7</v>
      </c>
      <c r="H70" s="40">
        <v>46746</v>
      </c>
      <c r="I70" s="51" t="s">
        <v>7</v>
      </c>
      <c r="J70" s="6"/>
      <c r="K70" s="52">
        <v>46475</v>
      </c>
      <c r="L70" s="51" t="s">
        <v>7</v>
      </c>
      <c r="N70" s="53">
        <f t="shared" si="0"/>
        <v>46654</v>
      </c>
      <c r="O70" s="54" t="s">
        <v>7</v>
      </c>
      <c r="P70" s="35"/>
      <c r="Q70" s="53">
        <f t="shared" si="1"/>
        <v>46654</v>
      </c>
      <c r="R70" s="54" t="s">
        <v>7</v>
      </c>
    </row>
    <row r="71" spans="3:18" ht="16.2" thickBot="1">
      <c r="C71" s="39"/>
      <c r="E71" s="45">
        <v>49065</v>
      </c>
      <c r="F71" s="41" t="s">
        <v>7</v>
      </c>
      <c r="H71" s="45">
        <v>46748</v>
      </c>
      <c r="I71" s="42" t="s">
        <v>7</v>
      </c>
      <c r="J71" s="6"/>
      <c r="K71" s="43">
        <v>46505</v>
      </c>
      <c r="L71" s="42" t="s">
        <v>7</v>
      </c>
      <c r="N71" s="44">
        <f t="shared" si="0"/>
        <v>46655</v>
      </c>
      <c r="O71" s="41" t="s">
        <v>7</v>
      </c>
      <c r="P71" s="35"/>
      <c r="Q71" s="44">
        <f t="shared" si="1"/>
        <v>46655</v>
      </c>
      <c r="R71" s="41" t="s">
        <v>7</v>
      </c>
    </row>
    <row r="72" spans="3:18" ht="16.2" thickBot="1">
      <c r="C72" s="39"/>
      <c r="E72" s="45">
        <v>49303</v>
      </c>
      <c r="F72" s="41" t="s">
        <v>7</v>
      </c>
      <c r="H72" s="45">
        <v>46753</v>
      </c>
      <c r="I72" s="46" t="s">
        <v>7</v>
      </c>
      <c r="J72" s="6"/>
      <c r="K72" s="47">
        <v>46508</v>
      </c>
      <c r="L72" s="46" t="s">
        <v>7</v>
      </c>
      <c r="N72" s="48">
        <f t="shared" si="0"/>
        <v>46737</v>
      </c>
      <c r="O72" s="49" t="s">
        <v>7</v>
      </c>
      <c r="P72" s="35"/>
      <c r="Q72" s="48">
        <f t="shared" si="1"/>
        <v>46737</v>
      </c>
      <c r="R72" s="49" t="s">
        <v>7</v>
      </c>
    </row>
    <row r="73" spans="3:18" ht="16.2" thickBot="1">
      <c r="C73" s="39"/>
      <c r="E73" s="50">
        <v>49304</v>
      </c>
      <c r="F73" s="41" t="s">
        <v>7</v>
      </c>
      <c r="H73" s="45">
        <v>46804</v>
      </c>
      <c r="I73" s="46" t="s">
        <v>7</v>
      </c>
      <c r="J73" s="6"/>
      <c r="K73" s="47">
        <v>46532</v>
      </c>
      <c r="L73" s="46" t="s">
        <v>7</v>
      </c>
      <c r="N73" s="48">
        <f t="shared" si="0"/>
        <v>46746</v>
      </c>
      <c r="O73" s="49" t="s">
        <v>7</v>
      </c>
      <c r="P73" s="35"/>
      <c r="Q73" s="48">
        <f t="shared" si="1"/>
        <v>46746</v>
      </c>
      <c r="R73" s="49" t="s">
        <v>7</v>
      </c>
    </row>
    <row r="74" spans="3:18" ht="16.2" thickBot="1">
      <c r="C74" s="39"/>
      <c r="E74" s="40">
        <v>49310</v>
      </c>
      <c r="F74" s="41" t="s">
        <v>7</v>
      </c>
      <c r="H74" s="45">
        <v>46857</v>
      </c>
      <c r="I74" s="46" t="s">
        <v>7</v>
      </c>
      <c r="J74" s="6"/>
      <c r="K74" s="47">
        <v>46573</v>
      </c>
      <c r="L74" s="46" t="s">
        <v>7</v>
      </c>
      <c r="N74" s="48">
        <f t="shared" si="0"/>
        <v>46747</v>
      </c>
      <c r="O74" s="49" t="s">
        <v>7</v>
      </c>
      <c r="P74" s="35"/>
      <c r="Q74" s="48">
        <f t="shared" si="1"/>
        <v>46747</v>
      </c>
      <c r="R74" s="49" t="s">
        <v>7</v>
      </c>
    </row>
    <row r="75" spans="3:18" ht="16.2" thickBot="1">
      <c r="C75" s="39"/>
      <c r="E75" s="45">
        <v>49391</v>
      </c>
      <c r="F75" s="41" t="s">
        <v>7</v>
      </c>
      <c r="H75" s="50">
        <v>46858</v>
      </c>
      <c r="I75" s="46" t="s">
        <v>7</v>
      </c>
      <c r="J75" s="6"/>
      <c r="K75" s="47">
        <v>46574</v>
      </c>
      <c r="L75" s="46" t="s">
        <v>7</v>
      </c>
      <c r="N75" s="48">
        <f t="shared" si="0"/>
        <v>46753</v>
      </c>
      <c r="O75" s="49" t="s">
        <v>7</v>
      </c>
      <c r="P75" s="35"/>
      <c r="Q75" s="48">
        <f t="shared" si="1"/>
        <v>46753</v>
      </c>
      <c r="R75" s="49" t="s">
        <v>7</v>
      </c>
    </row>
    <row r="76" spans="3:18" ht="16.2" thickBot="1">
      <c r="C76" s="39"/>
      <c r="E76" s="55">
        <v>49394</v>
      </c>
      <c r="F76" s="41" t="s">
        <v>7</v>
      </c>
      <c r="H76" s="40">
        <v>46860</v>
      </c>
      <c r="I76" s="51" t="s">
        <v>7</v>
      </c>
      <c r="J76" s="6"/>
      <c r="K76" s="52">
        <v>46601</v>
      </c>
      <c r="L76" s="51" t="s">
        <v>7</v>
      </c>
      <c r="N76" s="53">
        <f t="shared" si="0"/>
        <v>46754</v>
      </c>
      <c r="O76" s="54" t="s">
        <v>7</v>
      </c>
      <c r="P76" s="35"/>
      <c r="Q76" s="53">
        <f t="shared" si="1"/>
        <v>46754</v>
      </c>
      <c r="R76" s="54" t="s">
        <v>7</v>
      </c>
    </row>
    <row r="77" spans="3:18" ht="16.2" thickBot="1">
      <c r="C77" s="39"/>
      <c r="E77" s="45">
        <v>49430</v>
      </c>
      <c r="F77" s="41" t="s">
        <v>7</v>
      </c>
      <c r="H77" s="45">
        <v>46861</v>
      </c>
      <c r="I77" s="42" t="s">
        <v>7</v>
      </c>
      <c r="J77" s="6"/>
      <c r="K77" s="43">
        <v>46678</v>
      </c>
      <c r="L77" s="42" t="s">
        <v>7</v>
      </c>
      <c r="N77" s="44">
        <f t="shared" si="0"/>
        <v>46833</v>
      </c>
      <c r="O77" s="41" t="s">
        <v>7</v>
      </c>
      <c r="P77" s="35"/>
      <c r="Q77" s="44">
        <f t="shared" si="1"/>
        <v>46833</v>
      </c>
      <c r="R77" s="41" t="s">
        <v>7</v>
      </c>
    </row>
    <row r="78" spans="3:18" ht="16.2" thickBot="1">
      <c r="C78" s="39"/>
      <c r="E78" s="45">
        <v>49668</v>
      </c>
      <c r="F78" s="41" t="s">
        <v>7</v>
      </c>
      <c r="H78" s="45">
        <v>46874</v>
      </c>
      <c r="I78" s="46" t="s">
        <v>7</v>
      </c>
      <c r="J78" s="6"/>
      <c r="K78" s="47">
        <v>46685</v>
      </c>
      <c r="L78" s="46" t="s">
        <v>7</v>
      </c>
      <c r="N78" s="48">
        <f t="shared" si="0"/>
        <v>46844</v>
      </c>
      <c r="O78" s="49" t="s">
        <v>7</v>
      </c>
      <c r="P78" s="35"/>
      <c r="Q78" s="48">
        <f t="shared" si="1"/>
        <v>46844</v>
      </c>
      <c r="R78" s="49" t="s">
        <v>7</v>
      </c>
    </row>
    <row r="79" spans="3:18" ht="16.2" thickBot="1">
      <c r="C79" s="39"/>
      <c r="E79" s="45">
        <v>49669</v>
      </c>
      <c r="F79" s="41" t="s">
        <v>7</v>
      </c>
      <c r="H79" s="45">
        <v>46898</v>
      </c>
      <c r="I79" s="46" t="s">
        <v>7</v>
      </c>
      <c r="J79" s="6"/>
      <c r="K79" s="47">
        <v>46746</v>
      </c>
      <c r="L79" s="46" t="s">
        <v>7</v>
      </c>
      <c r="N79" s="48">
        <f t="shared" si="0"/>
        <v>46853</v>
      </c>
      <c r="O79" s="49" t="s">
        <v>7</v>
      </c>
      <c r="P79" s="35"/>
      <c r="Q79" s="48">
        <f t="shared" si="1"/>
        <v>46853</v>
      </c>
      <c r="R79" s="49" t="s">
        <v>7</v>
      </c>
    </row>
    <row r="80" spans="3:18" ht="16.2" thickBot="1">
      <c r="C80" s="39"/>
      <c r="E80" s="50">
        <v>49675</v>
      </c>
      <c r="F80" s="41" t="s">
        <v>7</v>
      </c>
      <c r="H80" s="45">
        <v>46973</v>
      </c>
      <c r="I80" s="46" t="s">
        <v>7</v>
      </c>
      <c r="J80" s="6"/>
      <c r="K80" s="47">
        <v>46753</v>
      </c>
      <c r="L80" s="46" t="s">
        <v>7</v>
      </c>
      <c r="N80" s="48">
        <f t="shared" si="0"/>
        <v>46870</v>
      </c>
      <c r="O80" s="49" t="s">
        <v>7</v>
      </c>
      <c r="P80" s="35"/>
      <c r="Q80" s="48">
        <f t="shared" si="1"/>
        <v>46870</v>
      </c>
      <c r="R80" s="49" t="s">
        <v>7</v>
      </c>
    </row>
    <row r="81" spans="3:18" ht="16.2" thickBot="1">
      <c r="C81" s="39"/>
      <c r="E81" s="40">
        <v>49776</v>
      </c>
      <c r="F81" s="41" t="s">
        <v>7</v>
      </c>
      <c r="H81" s="50">
        <v>46979</v>
      </c>
      <c r="I81" s="46" t="s">
        <v>7</v>
      </c>
      <c r="J81" s="6"/>
      <c r="K81" s="47">
        <v>46820</v>
      </c>
      <c r="L81" s="46" t="s">
        <v>7</v>
      </c>
      <c r="N81" s="48">
        <f t="shared" si="0"/>
        <v>46874</v>
      </c>
      <c r="O81" s="49" t="s">
        <v>7</v>
      </c>
      <c r="P81" s="35"/>
      <c r="Q81" s="48">
        <f t="shared" si="1"/>
        <v>46874</v>
      </c>
      <c r="R81" s="49" t="s">
        <v>7</v>
      </c>
    </row>
    <row r="82" spans="3:18" ht="16.2" thickBot="1">
      <c r="C82" s="39"/>
      <c r="E82" s="45">
        <v>49779</v>
      </c>
      <c r="F82" s="41" t="s">
        <v>7</v>
      </c>
      <c r="H82" s="40">
        <v>47109</v>
      </c>
      <c r="I82" s="51" t="s">
        <v>7</v>
      </c>
      <c r="J82" s="6"/>
      <c r="K82" s="52">
        <v>46825</v>
      </c>
      <c r="L82" s="51" t="s">
        <v>7</v>
      </c>
      <c r="N82" s="53">
        <f t="shared" si="0"/>
        <v>46920</v>
      </c>
      <c r="O82" s="54" t="s">
        <v>7</v>
      </c>
      <c r="P82" s="35"/>
      <c r="Q82" s="53">
        <f t="shared" si="1"/>
        <v>46920</v>
      </c>
      <c r="R82" s="54" t="s">
        <v>7</v>
      </c>
    </row>
    <row r="83" spans="3:18" ht="16.2" thickBot="1">
      <c r="C83" s="39"/>
      <c r="E83" s="45">
        <v>49796</v>
      </c>
      <c r="F83" s="41" t="s">
        <v>7</v>
      </c>
      <c r="H83" s="45">
        <v>47112</v>
      </c>
      <c r="I83" s="42" t="s">
        <v>7</v>
      </c>
      <c r="J83" s="6"/>
      <c r="K83" s="43">
        <v>46857</v>
      </c>
      <c r="L83" s="42" t="s">
        <v>7</v>
      </c>
      <c r="N83" s="44">
        <f t="shared" si="0"/>
        <v>46921</v>
      </c>
      <c r="O83" s="41" t="s">
        <v>7</v>
      </c>
      <c r="P83" s="35"/>
      <c r="Q83" s="44">
        <f t="shared" si="1"/>
        <v>46921</v>
      </c>
      <c r="R83" s="41" t="s">
        <v>7</v>
      </c>
    </row>
    <row r="84" spans="3:18" ht="16.2" thickBot="1">
      <c r="C84" s="39"/>
      <c r="E84" s="55">
        <v>50034</v>
      </c>
      <c r="F84" s="41" t="s">
        <v>7</v>
      </c>
      <c r="H84" s="45">
        <v>47113</v>
      </c>
      <c r="I84" s="46" t="s">
        <v>7</v>
      </c>
      <c r="J84" s="6"/>
      <c r="K84" s="47">
        <v>46858</v>
      </c>
      <c r="L84" s="46" t="s">
        <v>7</v>
      </c>
      <c r="N84" s="48">
        <f t="shared" ref="N84:N147" si="2">DATE(YEAR(N70)+1,MONTH(N70),DAY(N70))</f>
        <v>47020</v>
      </c>
      <c r="O84" s="49" t="s">
        <v>7</v>
      </c>
      <c r="P84" s="35"/>
      <c r="Q84" s="48">
        <f t="shared" ref="Q84:Q147" si="3">DATE(YEAR(Q70)+1,MONTH(Q70),DAY(Q70))</f>
        <v>47020</v>
      </c>
      <c r="R84" s="49" t="s">
        <v>7</v>
      </c>
    </row>
    <row r="85" spans="3:18" ht="16.2" thickBot="1">
      <c r="C85" s="39"/>
      <c r="E85" s="45">
        <v>50035</v>
      </c>
      <c r="F85" s="41" t="s">
        <v>7</v>
      </c>
      <c r="H85" s="45">
        <v>47119</v>
      </c>
      <c r="I85" s="46" t="s">
        <v>7</v>
      </c>
      <c r="J85" s="6"/>
      <c r="K85" s="47">
        <v>46860</v>
      </c>
      <c r="L85" s="46" t="s">
        <v>7</v>
      </c>
      <c r="N85" s="48">
        <f t="shared" si="2"/>
        <v>47021</v>
      </c>
      <c r="O85" s="49" t="s">
        <v>7</v>
      </c>
      <c r="P85" s="35"/>
      <c r="Q85" s="48">
        <f t="shared" si="3"/>
        <v>47021</v>
      </c>
      <c r="R85" s="49" t="s">
        <v>7</v>
      </c>
    </row>
    <row r="86" spans="3:18" ht="16.2" thickBot="1">
      <c r="C86" s="39"/>
      <c r="E86" s="45">
        <v>50041</v>
      </c>
      <c r="F86" s="41" t="s">
        <v>7</v>
      </c>
      <c r="H86" s="45">
        <v>47170</v>
      </c>
      <c r="I86" s="46" t="s">
        <v>7</v>
      </c>
      <c r="J86" s="6"/>
      <c r="K86" s="47">
        <v>46871</v>
      </c>
      <c r="L86" s="46" t="s">
        <v>7</v>
      </c>
      <c r="N86" s="48">
        <f t="shared" si="2"/>
        <v>47103</v>
      </c>
      <c r="O86" s="49" t="s">
        <v>7</v>
      </c>
      <c r="P86" s="35"/>
      <c r="Q86" s="48">
        <f t="shared" si="3"/>
        <v>47103</v>
      </c>
      <c r="R86" s="49" t="s">
        <v>7</v>
      </c>
    </row>
    <row r="87" spans="3:18" ht="16.2" thickBot="1">
      <c r="C87" s="39"/>
      <c r="E87" s="50">
        <v>50133</v>
      </c>
      <c r="F87" s="41" t="s">
        <v>7</v>
      </c>
      <c r="H87" s="50">
        <v>47207</v>
      </c>
      <c r="I87" s="46" t="s">
        <v>7</v>
      </c>
      <c r="J87" s="6"/>
      <c r="K87" s="47">
        <v>46874</v>
      </c>
      <c r="L87" s="46" t="s">
        <v>7</v>
      </c>
      <c r="N87" s="48">
        <f t="shared" si="2"/>
        <v>47112</v>
      </c>
      <c r="O87" s="49" t="s">
        <v>7</v>
      </c>
      <c r="P87" s="35"/>
      <c r="Q87" s="48">
        <f t="shared" si="3"/>
        <v>47112</v>
      </c>
      <c r="R87" s="49" t="s">
        <v>7</v>
      </c>
    </row>
    <row r="88" spans="3:18" ht="16.2" thickBot="1">
      <c r="C88" s="39"/>
      <c r="E88" s="40">
        <v>50136</v>
      </c>
      <c r="F88" s="41" t="s">
        <v>7</v>
      </c>
      <c r="H88" s="40">
        <v>47208</v>
      </c>
      <c r="I88" s="51" t="s">
        <v>7</v>
      </c>
      <c r="J88" s="6"/>
      <c r="K88" s="52">
        <v>46898</v>
      </c>
      <c r="L88" s="51" t="s">
        <v>7</v>
      </c>
      <c r="N88" s="53">
        <f t="shared" si="2"/>
        <v>47113</v>
      </c>
      <c r="O88" s="54" t="s">
        <v>7</v>
      </c>
      <c r="P88" s="35"/>
      <c r="Q88" s="53">
        <f t="shared" si="3"/>
        <v>47113</v>
      </c>
      <c r="R88" s="54" t="s">
        <v>7</v>
      </c>
    </row>
    <row r="89" spans="3:18" ht="16.2" thickBot="1">
      <c r="C89" s="39"/>
      <c r="E89" s="45">
        <v>50161</v>
      </c>
      <c r="F89" s="41" t="s">
        <v>7</v>
      </c>
      <c r="H89" s="45">
        <v>47210</v>
      </c>
      <c r="I89" s="42" t="s">
        <v>7</v>
      </c>
      <c r="J89" s="6"/>
      <c r="K89" s="43">
        <v>46937</v>
      </c>
      <c r="L89" s="42" t="s">
        <v>7</v>
      </c>
      <c r="N89" s="44">
        <f t="shared" si="2"/>
        <v>47119</v>
      </c>
      <c r="O89" s="41" t="s">
        <v>7</v>
      </c>
      <c r="P89" s="35"/>
      <c r="Q89" s="44">
        <f t="shared" si="3"/>
        <v>47119</v>
      </c>
      <c r="R89" s="41" t="s">
        <v>7</v>
      </c>
    </row>
    <row r="90" spans="3:18" ht="16.2" thickBot="1">
      <c r="C90" s="39"/>
      <c r="E90" s="45">
        <v>50399</v>
      </c>
      <c r="F90" s="41" t="s">
        <v>7</v>
      </c>
      <c r="H90" s="45">
        <v>47226</v>
      </c>
      <c r="I90" s="46" t="s">
        <v>7</v>
      </c>
      <c r="J90" s="6"/>
      <c r="K90" s="47">
        <v>46938</v>
      </c>
      <c r="L90" s="46" t="s">
        <v>7</v>
      </c>
      <c r="N90" s="48">
        <f t="shared" si="2"/>
        <v>47120</v>
      </c>
      <c r="O90" s="49" t="s">
        <v>7</v>
      </c>
      <c r="P90" s="35"/>
      <c r="Q90" s="48">
        <f t="shared" si="3"/>
        <v>47120</v>
      </c>
      <c r="R90" s="49" t="s">
        <v>7</v>
      </c>
    </row>
    <row r="91" spans="3:18" ht="16.2" thickBot="1">
      <c r="C91" s="39"/>
      <c r="E91" s="55">
        <v>50400</v>
      </c>
      <c r="F91" s="41" t="s">
        <v>7</v>
      </c>
      <c r="H91" s="45">
        <v>47239</v>
      </c>
      <c r="I91" s="46" t="s">
        <v>7</v>
      </c>
      <c r="J91" s="6"/>
      <c r="K91" s="47">
        <v>46972</v>
      </c>
      <c r="L91" s="46" t="s">
        <v>7</v>
      </c>
      <c r="N91" s="48">
        <f t="shared" si="2"/>
        <v>47198</v>
      </c>
      <c r="O91" s="49" t="s">
        <v>7</v>
      </c>
      <c r="P91" s="35"/>
      <c r="Q91" s="48">
        <f t="shared" si="3"/>
        <v>47198</v>
      </c>
      <c r="R91" s="49" t="s">
        <v>7</v>
      </c>
    </row>
    <row r="92" spans="3:18" ht="16.2" thickBot="1">
      <c r="C92" s="39"/>
      <c r="E92" s="45">
        <v>50406</v>
      </c>
      <c r="F92" s="41" t="s">
        <v>7</v>
      </c>
      <c r="H92" s="45">
        <v>47263</v>
      </c>
      <c r="I92" s="46" t="s">
        <v>7</v>
      </c>
      <c r="J92" s="6"/>
      <c r="K92" s="47">
        <v>47044</v>
      </c>
      <c r="L92" s="46" t="s">
        <v>7</v>
      </c>
      <c r="N92" s="48">
        <f t="shared" si="2"/>
        <v>47209</v>
      </c>
      <c r="O92" s="49" t="s">
        <v>7</v>
      </c>
      <c r="P92" s="35"/>
      <c r="Q92" s="48">
        <f t="shared" si="3"/>
        <v>47209</v>
      </c>
      <c r="R92" s="49" t="s">
        <v>7</v>
      </c>
    </row>
    <row r="93" spans="3:18" ht="16.2" thickBot="1">
      <c r="C93" s="39"/>
      <c r="E93" s="45">
        <v>50518</v>
      </c>
      <c r="F93" s="41" t="s">
        <v>7</v>
      </c>
      <c r="H93" s="50">
        <v>47343</v>
      </c>
      <c r="I93" s="46" t="s">
        <v>7</v>
      </c>
      <c r="J93" s="6"/>
      <c r="K93" s="47">
        <v>47050</v>
      </c>
      <c r="L93" s="46" t="s">
        <v>7</v>
      </c>
      <c r="N93" s="48">
        <f t="shared" si="2"/>
        <v>47218</v>
      </c>
      <c r="O93" s="49" t="s">
        <v>7</v>
      </c>
      <c r="P93" s="35"/>
      <c r="Q93" s="48">
        <f t="shared" si="3"/>
        <v>47218</v>
      </c>
      <c r="R93" s="49" t="s">
        <v>7</v>
      </c>
    </row>
    <row r="94" spans="3:18" ht="16.2" thickBot="1">
      <c r="C94" s="39"/>
      <c r="E94" s="50">
        <v>50521</v>
      </c>
      <c r="F94" s="41" t="s">
        <v>7</v>
      </c>
      <c r="H94" s="40">
        <v>47344</v>
      </c>
      <c r="I94" s="51" t="s">
        <v>7</v>
      </c>
      <c r="J94" s="6"/>
      <c r="K94" s="52">
        <v>47112</v>
      </c>
      <c r="L94" s="51" t="s">
        <v>7</v>
      </c>
      <c r="N94" s="53">
        <f t="shared" si="2"/>
        <v>47235</v>
      </c>
      <c r="O94" s="54" t="s">
        <v>7</v>
      </c>
      <c r="P94" s="35"/>
      <c r="Q94" s="53">
        <f t="shared" si="3"/>
        <v>47235</v>
      </c>
      <c r="R94" s="54" t="s">
        <v>7</v>
      </c>
    </row>
    <row r="95" spans="3:18" ht="16.2" thickBot="1">
      <c r="C95" s="39"/>
      <c r="E95" s="40">
        <v>50526</v>
      </c>
      <c r="F95" s="41" t="s">
        <v>7</v>
      </c>
      <c r="H95" s="45">
        <v>47474</v>
      </c>
      <c r="I95" s="42" t="s">
        <v>7</v>
      </c>
      <c r="J95" s="6"/>
      <c r="K95" s="43">
        <v>47119</v>
      </c>
      <c r="L95" s="42" t="s">
        <v>7</v>
      </c>
      <c r="N95" s="44">
        <f t="shared" si="2"/>
        <v>47239</v>
      </c>
      <c r="O95" s="41" t="s">
        <v>7</v>
      </c>
      <c r="P95" s="35"/>
      <c r="Q95" s="44">
        <f t="shared" si="3"/>
        <v>47239</v>
      </c>
      <c r="R95" s="41" t="s">
        <v>7</v>
      </c>
    </row>
    <row r="96" spans="3:18" ht="16.2" thickBot="1">
      <c r="C96" s="39"/>
      <c r="E96" s="45">
        <v>50764</v>
      </c>
      <c r="F96" s="41" t="s">
        <v>7</v>
      </c>
      <c r="H96" s="45">
        <v>47477</v>
      </c>
      <c r="I96" s="46" t="s">
        <v>7</v>
      </c>
      <c r="J96" s="6"/>
      <c r="K96" s="47">
        <v>47185</v>
      </c>
      <c r="L96" s="46" t="s">
        <v>7</v>
      </c>
      <c r="N96" s="48">
        <f t="shared" si="2"/>
        <v>47285</v>
      </c>
      <c r="O96" s="49" t="s">
        <v>7</v>
      </c>
      <c r="P96" s="35"/>
      <c r="Q96" s="48">
        <f t="shared" si="3"/>
        <v>47285</v>
      </c>
      <c r="R96" s="49" t="s">
        <v>7</v>
      </c>
    </row>
    <row r="97" spans="3:18" ht="16.2" thickBot="1">
      <c r="C97" s="39"/>
      <c r="E97" s="45">
        <v>50771</v>
      </c>
      <c r="F97" s="41" t="s">
        <v>7</v>
      </c>
      <c r="H97" s="45">
        <v>47478</v>
      </c>
      <c r="I97" s="46" t="s">
        <v>7</v>
      </c>
      <c r="J97" s="6"/>
      <c r="K97" s="47">
        <v>47189</v>
      </c>
      <c r="L97" s="46" t="s">
        <v>7</v>
      </c>
      <c r="N97" s="48">
        <f t="shared" si="2"/>
        <v>47286</v>
      </c>
      <c r="O97" s="49" t="s">
        <v>7</v>
      </c>
      <c r="P97" s="35"/>
      <c r="Q97" s="48">
        <f t="shared" si="3"/>
        <v>47286</v>
      </c>
      <c r="R97" s="49" t="s">
        <v>7</v>
      </c>
    </row>
    <row r="98" spans="3:18" ht="16.2" thickBot="1">
      <c r="C98" s="39"/>
      <c r="E98" s="55">
        <v>50868</v>
      </c>
      <c r="F98" s="41" t="s">
        <v>7</v>
      </c>
      <c r="H98" s="45">
        <v>47484</v>
      </c>
      <c r="I98" s="46" t="s">
        <v>7</v>
      </c>
      <c r="J98" s="6"/>
      <c r="K98" s="47">
        <v>47207</v>
      </c>
      <c r="L98" s="46" t="s">
        <v>7</v>
      </c>
      <c r="N98" s="48">
        <f t="shared" si="2"/>
        <v>47385</v>
      </c>
      <c r="O98" s="49" t="s">
        <v>7</v>
      </c>
      <c r="P98" s="35"/>
      <c r="Q98" s="48">
        <f t="shared" si="3"/>
        <v>47385</v>
      </c>
      <c r="R98" s="49" t="s">
        <v>7</v>
      </c>
    </row>
    <row r="99" spans="3:18" ht="16.2" thickBot="1">
      <c r="C99" s="39"/>
      <c r="E99" s="45">
        <v>50871</v>
      </c>
      <c r="F99" s="41" t="s">
        <v>7</v>
      </c>
      <c r="H99" s="50">
        <v>47535</v>
      </c>
      <c r="I99" s="46" t="s">
        <v>7</v>
      </c>
      <c r="J99" s="6"/>
      <c r="K99" s="47">
        <v>47208</v>
      </c>
      <c r="L99" s="46" t="s">
        <v>7</v>
      </c>
      <c r="N99" s="48">
        <f t="shared" si="2"/>
        <v>47386</v>
      </c>
      <c r="O99" s="49" t="s">
        <v>7</v>
      </c>
      <c r="P99" s="35"/>
      <c r="Q99" s="48">
        <f t="shared" si="3"/>
        <v>47386</v>
      </c>
      <c r="R99" s="49" t="s">
        <v>7</v>
      </c>
    </row>
    <row r="100" spans="3:18" ht="16.2" thickBot="1">
      <c r="C100" s="39"/>
      <c r="E100" s="45">
        <v>50892</v>
      </c>
      <c r="F100" s="41" t="s">
        <v>7</v>
      </c>
      <c r="H100" s="40">
        <v>47591</v>
      </c>
      <c r="I100" s="51" t="s">
        <v>7</v>
      </c>
      <c r="J100" s="6"/>
      <c r="K100" s="52">
        <v>47210</v>
      </c>
      <c r="L100" s="51" t="s">
        <v>7</v>
      </c>
      <c r="N100" s="53">
        <f t="shared" si="2"/>
        <v>47468</v>
      </c>
      <c r="O100" s="54" t="s">
        <v>7</v>
      </c>
      <c r="P100" s="35"/>
      <c r="Q100" s="53">
        <f t="shared" si="3"/>
        <v>47468</v>
      </c>
      <c r="R100" s="54" t="s">
        <v>7</v>
      </c>
    </row>
    <row r="101" spans="3:18" ht="16.2" thickBot="1">
      <c r="C101" s="39"/>
      <c r="E101" s="50">
        <v>51130</v>
      </c>
      <c r="F101" s="41" t="s">
        <v>7</v>
      </c>
      <c r="H101" s="45">
        <v>47592</v>
      </c>
      <c r="I101" s="42" t="s">
        <v>7</v>
      </c>
      <c r="J101" s="6"/>
      <c r="K101" s="43">
        <v>47236</v>
      </c>
      <c r="L101" s="42" t="s">
        <v>7</v>
      </c>
      <c r="N101" s="44">
        <f t="shared" si="2"/>
        <v>47477</v>
      </c>
      <c r="O101" s="41" t="s">
        <v>7</v>
      </c>
      <c r="P101" s="35"/>
      <c r="Q101" s="44">
        <f t="shared" si="3"/>
        <v>47477</v>
      </c>
      <c r="R101" s="41" t="s">
        <v>7</v>
      </c>
    </row>
    <row r="102" spans="3:18" ht="16.2" thickBot="1">
      <c r="C102" s="39"/>
      <c r="E102" s="40">
        <v>51137</v>
      </c>
      <c r="F102" s="41" t="s">
        <v>7</v>
      </c>
      <c r="H102" s="45">
        <v>47593</v>
      </c>
      <c r="I102" s="46" t="s">
        <v>7</v>
      </c>
      <c r="J102" s="6"/>
      <c r="K102" s="47">
        <v>47239</v>
      </c>
      <c r="L102" s="46" t="s">
        <v>7</v>
      </c>
      <c r="N102" s="48">
        <f t="shared" si="2"/>
        <v>47478</v>
      </c>
      <c r="O102" s="49" t="s">
        <v>7</v>
      </c>
      <c r="P102" s="35"/>
      <c r="Q102" s="48">
        <f t="shared" si="3"/>
        <v>47478</v>
      </c>
      <c r="R102" s="49" t="s">
        <v>7</v>
      </c>
    </row>
    <row r="103" spans="3:18" ht="16.2" thickBot="1">
      <c r="C103" s="39"/>
      <c r="E103" s="45">
        <v>51225</v>
      </c>
      <c r="F103" s="41" t="s">
        <v>7</v>
      </c>
      <c r="H103" s="45">
        <v>47595</v>
      </c>
      <c r="I103" s="46" t="s">
        <v>7</v>
      </c>
      <c r="J103" s="6"/>
      <c r="K103" s="47">
        <v>47263</v>
      </c>
      <c r="L103" s="46" t="s">
        <v>7</v>
      </c>
      <c r="N103" s="48">
        <f t="shared" si="2"/>
        <v>47484</v>
      </c>
      <c r="O103" s="49" t="s">
        <v>7</v>
      </c>
      <c r="P103" s="35"/>
      <c r="Q103" s="48">
        <f t="shared" si="3"/>
        <v>47484</v>
      </c>
      <c r="R103" s="49" t="s">
        <v>7</v>
      </c>
    </row>
    <row r="104" spans="3:18" ht="16.2" thickBot="1">
      <c r="C104" s="39"/>
      <c r="E104" s="45">
        <v>51228</v>
      </c>
      <c r="F104" s="41" t="s">
        <v>7</v>
      </c>
      <c r="H104" s="45">
        <v>47604</v>
      </c>
      <c r="I104" s="46" t="s">
        <v>7</v>
      </c>
      <c r="J104" s="6"/>
      <c r="K104" s="47">
        <v>47301</v>
      </c>
      <c r="L104" s="46" t="s">
        <v>7</v>
      </c>
      <c r="N104" s="48">
        <f t="shared" si="2"/>
        <v>47485</v>
      </c>
      <c r="O104" s="49" t="s">
        <v>7</v>
      </c>
      <c r="P104" s="35"/>
      <c r="Q104" s="48">
        <f t="shared" si="3"/>
        <v>47485</v>
      </c>
      <c r="R104" s="49" t="s">
        <v>7</v>
      </c>
    </row>
    <row r="105" spans="3:18" ht="16.2" thickBot="1">
      <c r="C105" s="39"/>
      <c r="E105" s="45">
        <v>51257</v>
      </c>
      <c r="F105" s="41" t="s">
        <v>7</v>
      </c>
      <c r="H105" s="50">
        <v>47628</v>
      </c>
      <c r="I105" s="46" t="s">
        <v>7</v>
      </c>
      <c r="J105" s="6"/>
      <c r="K105" s="47">
        <v>47302</v>
      </c>
      <c r="L105" s="46" t="s">
        <v>7</v>
      </c>
      <c r="N105" s="48">
        <f t="shared" si="2"/>
        <v>47563</v>
      </c>
      <c r="O105" s="49" t="s">
        <v>7</v>
      </c>
      <c r="P105" s="35"/>
      <c r="Q105" s="48">
        <f t="shared" si="3"/>
        <v>47563</v>
      </c>
      <c r="R105" s="49" t="s">
        <v>7</v>
      </c>
    </row>
    <row r="106" spans="3:18" ht="16.2" thickBot="1">
      <c r="C106" s="39"/>
      <c r="E106" s="55">
        <v>51495</v>
      </c>
      <c r="F106" s="41" t="s">
        <v>7</v>
      </c>
      <c r="H106" s="40">
        <v>47707</v>
      </c>
      <c r="I106" s="51" t="s">
        <v>7</v>
      </c>
      <c r="J106" s="6"/>
      <c r="K106" s="52">
        <v>47336</v>
      </c>
      <c r="L106" s="51" t="s">
        <v>7</v>
      </c>
      <c r="N106" s="53">
        <f t="shared" si="2"/>
        <v>47574</v>
      </c>
      <c r="O106" s="54" t="s">
        <v>7</v>
      </c>
      <c r="P106" s="35"/>
      <c r="Q106" s="53">
        <f t="shared" si="3"/>
        <v>47574</v>
      </c>
      <c r="R106" s="54" t="s">
        <v>7</v>
      </c>
    </row>
    <row r="107" spans="3:18" ht="16.2" thickBot="1">
      <c r="C107" s="39"/>
      <c r="E107" s="45">
        <v>51496</v>
      </c>
      <c r="F107" s="41" t="s">
        <v>7</v>
      </c>
      <c r="H107" s="45">
        <v>47708</v>
      </c>
      <c r="I107" s="42" t="s">
        <v>7</v>
      </c>
      <c r="J107" s="6"/>
      <c r="K107" s="43">
        <v>47409</v>
      </c>
      <c r="L107" s="42" t="s">
        <v>7</v>
      </c>
      <c r="N107" s="44">
        <f t="shared" si="2"/>
        <v>47583</v>
      </c>
      <c r="O107" s="41" t="s">
        <v>7</v>
      </c>
      <c r="P107" s="35"/>
      <c r="Q107" s="44">
        <f t="shared" si="3"/>
        <v>47583</v>
      </c>
      <c r="R107" s="41" t="s">
        <v>7</v>
      </c>
    </row>
    <row r="108" spans="3:18" ht="16.2" thickBot="1">
      <c r="C108" s="39"/>
      <c r="E108" s="50">
        <v>51495</v>
      </c>
      <c r="F108" s="41" t="s">
        <v>7</v>
      </c>
      <c r="H108" s="45">
        <v>47839</v>
      </c>
      <c r="I108" s="46" t="s">
        <v>7</v>
      </c>
      <c r="J108" s="6"/>
      <c r="K108" s="47">
        <v>47415</v>
      </c>
      <c r="L108" s="46" t="s">
        <v>7</v>
      </c>
      <c r="N108" s="48">
        <f t="shared" si="2"/>
        <v>47600</v>
      </c>
      <c r="O108" s="49" t="s">
        <v>7</v>
      </c>
      <c r="P108" s="35"/>
      <c r="Q108" s="48">
        <f t="shared" si="3"/>
        <v>47600</v>
      </c>
      <c r="R108" s="49" t="s">
        <v>7</v>
      </c>
    </row>
    <row r="109" spans="3:18" ht="16.2" thickBot="1">
      <c r="C109" s="39"/>
      <c r="E109" s="40">
        <v>51496</v>
      </c>
      <c r="F109" s="41" t="s">
        <v>7</v>
      </c>
      <c r="H109" s="45">
        <v>47840</v>
      </c>
      <c r="I109" s="46" t="s">
        <v>7</v>
      </c>
      <c r="J109" s="6"/>
      <c r="K109" s="47">
        <v>47477</v>
      </c>
      <c r="L109" s="46" t="s">
        <v>7</v>
      </c>
      <c r="N109" s="48">
        <f t="shared" si="2"/>
        <v>47604</v>
      </c>
      <c r="O109" s="49" t="s">
        <v>7</v>
      </c>
      <c r="P109" s="35"/>
      <c r="Q109" s="48">
        <f t="shared" si="3"/>
        <v>47604</v>
      </c>
      <c r="R109" s="49" t="s">
        <v>7</v>
      </c>
    </row>
    <row r="110" spans="3:18" ht="16.2" thickBot="1">
      <c r="C110" s="56"/>
      <c r="D110" s="56"/>
      <c r="E110" s="47">
        <v>50136</v>
      </c>
      <c r="F110" s="41" t="s">
        <v>7</v>
      </c>
      <c r="H110" s="45">
        <v>47842</v>
      </c>
      <c r="I110" s="46" t="s">
        <v>7</v>
      </c>
      <c r="J110" s="6"/>
      <c r="K110" s="47">
        <v>47484</v>
      </c>
      <c r="L110" s="46" t="s">
        <v>7</v>
      </c>
      <c r="N110" s="48">
        <f t="shared" si="2"/>
        <v>47650</v>
      </c>
      <c r="O110" s="49" t="s">
        <v>7</v>
      </c>
      <c r="P110" s="35"/>
      <c r="Q110" s="48">
        <f t="shared" si="3"/>
        <v>47650</v>
      </c>
      <c r="R110" s="49" t="s">
        <v>7</v>
      </c>
    </row>
    <row r="111" spans="3:18" ht="16.2" thickBot="1">
      <c r="C111" s="56"/>
      <c r="D111" s="56"/>
      <c r="E111" s="47">
        <v>50161</v>
      </c>
      <c r="F111" s="41" t="s">
        <v>7</v>
      </c>
      <c r="H111" s="50">
        <v>47843</v>
      </c>
      <c r="I111" s="46" t="s">
        <v>7</v>
      </c>
      <c r="J111" s="6"/>
      <c r="K111" s="47">
        <v>47550</v>
      </c>
      <c r="L111" s="46" t="s">
        <v>7</v>
      </c>
      <c r="N111" s="48">
        <f t="shared" si="2"/>
        <v>47651</v>
      </c>
      <c r="O111" s="49" t="s">
        <v>7</v>
      </c>
      <c r="P111" s="35"/>
      <c r="Q111" s="48">
        <f t="shared" si="3"/>
        <v>47651</v>
      </c>
      <c r="R111" s="49" t="s">
        <v>7</v>
      </c>
    </row>
    <row r="112" spans="3:18" ht="16.2" thickBot="1">
      <c r="C112" s="56"/>
      <c r="D112" s="56"/>
      <c r="E112" s="47">
        <v>50399</v>
      </c>
      <c r="F112" s="41" t="s">
        <v>7</v>
      </c>
      <c r="H112" s="40">
        <v>47849</v>
      </c>
      <c r="I112" s="51" t="s">
        <v>7</v>
      </c>
      <c r="J112" s="6"/>
      <c r="K112" s="52">
        <v>47554</v>
      </c>
      <c r="L112" s="51" t="s">
        <v>7</v>
      </c>
      <c r="N112" s="53">
        <f t="shared" si="2"/>
        <v>47750</v>
      </c>
      <c r="O112" s="54" t="s">
        <v>7</v>
      </c>
      <c r="P112" s="35"/>
      <c r="Q112" s="53">
        <f t="shared" si="3"/>
        <v>47750</v>
      </c>
      <c r="R112" s="54" t="s">
        <v>7</v>
      </c>
    </row>
    <row r="113" spans="3:18" ht="16.2" thickBot="1">
      <c r="C113" s="56"/>
      <c r="D113" s="56"/>
      <c r="E113" s="55">
        <f>E112+1</f>
        <v>50400</v>
      </c>
      <c r="F113" s="41" t="s">
        <v>7</v>
      </c>
      <c r="H113" s="45">
        <v>47900</v>
      </c>
      <c r="I113" s="42" t="s">
        <v>7</v>
      </c>
      <c r="J113" s="6"/>
      <c r="K113" s="43">
        <v>47592</v>
      </c>
      <c r="L113" s="42" t="s">
        <v>7</v>
      </c>
      <c r="N113" s="44">
        <f t="shared" si="2"/>
        <v>47751</v>
      </c>
      <c r="O113" s="41" t="s">
        <v>7</v>
      </c>
      <c r="P113" s="35"/>
      <c r="Q113" s="44">
        <f t="shared" si="3"/>
        <v>47751</v>
      </c>
      <c r="R113" s="41" t="s">
        <v>7</v>
      </c>
    </row>
    <row r="114" spans="3:18" ht="16.2" thickBot="1">
      <c r="C114" s="56"/>
      <c r="D114" s="56"/>
      <c r="E114" s="47">
        <v>50406</v>
      </c>
      <c r="F114" s="41" t="s">
        <v>7</v>
      </c>
      <c r="H114" s="45">
        <v>47949</v>
      </c>
      <c r="I114" s="46" t="s">
        <v>7</v>
      </c>
      <c r="J114" s="6"/>
      <c r="K114" s="47">
        <v>47593</v>
      </c>
      <c r="L114" s="46" t="s">
        <v>7</v>
      </c>
      <c r="N114" s="48">
        <f t="shared" si="2"/>
        <v>47833</v>
      </c>
      <c r="O114" s="49" t="s">
        <v>7</v>
      </c>
      <c r="P114" s="35"/>
      <c r="Q114" s="48">
        <f t="shared" si="3"/>
        <v>47833</v>
      </c>
      <c r="R114" s="49" t="s">
        <v>7</v>
      </c>
    </row>
    <row r="115" spans="3:18" ht="16.2" thickBot="1">
      <c r="C115" s="56"/>
      <c r="D115" s="56"/>
      <c r="E115" s="52">
        <v>50518</v>
      </c>
      <c r="F115" s="41" t="s">
        <v>7</v>
      </c>
      <c r="H115" s="45">
        <v>47950</v>
      </c>
      <c r="I115" s="46" t="s">
        <v>7</v>
      </c>
      <c r="J115" s="6"/>
      <c r="K115" s="47">
        <v>47595</v>
      </c>
      <c r="L115" s="46" t="s">
        <v>7</v>
      </c>
      <c r="N115" s="48">
        <f t="shared" si="2"/>
        <v>47842</v>
      </c>
      <c r="O115" s="49" t="s">
        <v>7</v>
      </c>
      <c r="P115" s="35"/>
      <c r="Q115" s="48">
        <f t="shared" si="3"/>
        <v>47842</v>
      </c>
      <c r="R115" s="49" t="s">
        <v>7</v>
      </c>
    </row>
    <row r="116" spans="3:18" ht="16.2" thickBot="1">
      <c r="C116" s="56"/>
      <c r="D116" s="56"/>
      <c r="E116" s="43">
        <v>50519</v>
      </c>
      <c r="F116" s="41" t="s">
        <v>7</v>
      </c>
      <c r="H116" s="45">
        <v>47952</v>
      </c>
      <c r="I116" s="46" t="s">
        <v>7</v>
      </c>
      <c r="J116" s="6"/>
      <c r="K116" s="47">
        <v>47601</v>
      </c>
      <c r="L116" s="46" t="s">
        <v>7</v>
      </c>
      <c r="N116" s="48">
        <f t="shared" si="2"/>
        <v>47843</v>
      </c>
      <c r="O116" s="49" t="s">
        <v>7</v>
      </c>
      <c r="P116" s="35"/>
      <c r="Q116" s="48">
        <f t="shared" si="3"/>
        <v>47843</v>
      </c>
      <c r="R116" s="49" t="s">
        <v>7</v>
      </c>
    </row>
    <row r="117" spans="3:18" ht="16.2" thickBot="1">
      <c r="C117" s="56"/>
      <c r="D117" s="56"/>
      <c r="E117" s="47">
        <v>50521</v>
      </c>
      <c r="F117" s="41" t="s">
        <v>7</v>
      </c>
      <c r="H117" s="50">
        <v>47956</v>
      </c>
      <c r="I117" s="46" t="s">
        <v>7</v>
      </c>
      <c r="J117" s="6"/>
      <c r="K117" s="47">
        <v>47604</v>
      </c>
      <c r="L117" s="46" t="s">
        <v>7</v>
      </c>
      <c r="N117" s="48">
        <f t="shared" si="2"/>
        <v>47849</v>
      </c>
      <c r="O117" s="49" t="s">
        <v>7</v>
      </c>
      <c r="P117" s="35"/>
      <c r="Q117" s="48">
        <f t="shared" si="3"/>
        <v>47849</v>
      </c>
      <c r="R117" s="49" t="s">
        <v>7</v>
      </c>
    </row>
    <row r="118" spans="3:18" ht="16.2" thickBot="1">
      <c r="C118" s="56"/>
      <c r="D118" s="56"/>
      <c r="E118" s="47">
        <v>50526</v>
      </c>
      <c r="F118" s="41" t="s">
        <v>7</v>
      </c>
      <c r="H118" s="40">
        <v>47969</v>
      </c>
      <c r="I118" s="51" t="s">
        <v>7</v>
      </c>
      <c r="J118" s="6"/>
      <c r="K118" s="52">
        <v>47628</v>
      </c>
      <c r="L118" s="51" t="s">
        <v>7</v>
      </c>
      <c r="N118" s="53">
        <f t="shared" si="2"/>
        <v>47850</v>
      </c>
      <c r="O118" s="54" t="s">
        <v>7</v>
      </c>
      <c r="P118" s="35"/>
      <c r="Q118" s="53">
        <f t="shared" si="3"/>
        <v>47850</v>
      </c>
      <c r="R118" s="54" t="s">
        <v>7</v>
      </c>
    </row>
    <row r="119" spans="3:18" ht="16.2" thickBot="1">
      <c r="C119" s="56"/>
      <c r="D119" s="56"/>
      <c r="E119" s="47">
        <v>50764</v>
      </c>
      <c r="F119" s="41" t="s">
        <v>7</v>
      </c>
      <c r="H119" s="45">
        <v>47994</v>
      </c>
      <c r="I119" s="42" t="s">
        <v>7</v>
      </c>
      <c r="J119" s="6"/>
      <c r="K119" s="43">
        <v>47665</v>
      </c>
      <c r="L119" s="42" t="s">
        <v>7</v>
      </c>
      <c r="N119" s="44">
        <f t="shared" si="2"/>
        <v>47928</v>
      </c>
      <c r="O119" s="41" t="s">
        <v>7</v>
      </c>
      <c r="P119" s="35"/>
      <c r="Q119" s="44">
        <f t="shared" si="3"/>
        <v>47928</v>
      </c>
      <c r="R119" s="41" t="s">
        <v>7</v>
      </c>
    </row>
    <row r="120" spans="3:18" ht="16.2" thickBot="1">
      <c r="C120" s="56"/>
      <c r="D120" s="56"/>
      <c r="E120" s="55">
        <f>E119+1</f>
        <v>50765</v>
      </c>
      <c r="F120" s="41" t="s">
        <v>7</v>
      </c>
      <c r="H120" s="45">
        <v>48071</v>
      </c>
      <c r="I120" s="46" t="s">
        <v>7</v>
      </c>
      <c r="J120" s="6"/>
      <c r="K120" s="47">
        <v>47666</v>
      </c>
      <c r="L120" s="46" t="s">
        <v>7</v>
      </c>
      <c r="N120" s="48">
        <f t="shared" si="2"/>
        <v>47939</v>
      </c>
      <c r="O120" s="49" t="s">
        <v>7</v>
      </c>
      <c r="P120" s="35"/>
      <c r="Q120" s="48">
        <f t="shared" si="3"/>
        <v>47939</v>
      </c>
      <c r="R120" s="49" t="s">
        <v>7</v>
      </c>
    </row>
    <row r="121" spans="3:18" ht="16.2" thickBot="1">
      <c r="C121" s="56"/>
      <c r="D121" s="56"/>
      <c r="E121" s="47">
        <v>50771</v>
      </c>
      <c r="F121" s="41" t="s">
        <v>7</v>
      </c>
      <c r="H121" s="45">
        <v>48072</v>
      </c>
      <c r="I121" s="46" t="s">
        <v>7</v>
      </c>
      <c r="J121" s="6"/>
      <c r="K121" s="47">
        <v>47700</v>
      </c>
      <c r="L121" s="46" t="s">
        <v>7</v>
      </c>
      <c r="N121" s="48">
        <f t="shared" si="2"/>
        <v>47948</v>
      </c>
      <c r="O121" s="49" t="s">
        <v>7</v>
      </c>
      <c r="P121" s="35"/>
      <c r="Q121" s="48">
        <f t="shared" si="3"/>
        <v>47948</v>
      </c>
      <c r="R121" s="49" t="s">
        <v>7</v>
      </c>
    </row>
    <row r="122" spans="3:18" ht="16.2" thickBot="1">
      <c r="C122" s="56"/>
      <c r="D122" s="56"/>
      <c r="E122" s="52">
        <v>50868</v>
      </c>
      <c r="F122" s="41" t="s">
        <v>7</v>
      </c>
      <c r="H122" s="45">
        <v>48204</v>
      </c>
      <c r="I122" s="46" t="s">
        <v>7</v>
      </c>
      <c r="J122" s="6"/>
      <c r="K122" s="47">
        <v>47774</v>
      </c>
      <c r="L122" s="46" t="s">
        <v>7</v>
      </c>
      <c r="N122" s="48">
        <f t="shared" si="2"/>
        <v>47965</v>
      </c>
      <c r="O122" s="49" t="s">
        <v>7</v>
      </c>
      <c r="P122" s="35"/>
      <c r="Q122" s="48">
        <f t="shared" si="3"/>
        <v>47965</v>
      </c>
      <c r="R122" s="49" t="s">
        <v>7</v>
      </c>
    </row>
    <row r="123" spans="3:18" ht="16.2" thickBot="1">
      <c r="C123" s="56"/>
      <c r="D123" s="56"/>
      <c r="E123" s="43">
        <v>50869</v>
      </c>
      <c r="F123" s="41" t="s">
        <v>7</v>
      </c>
      <c r="H123" s="50">
        <v>48207</v>
      </c>
      <c r="I123" s="46" t="s">
        <v>7</v>
      </c>
      <c r="J123" s="6"/>
      <c r="K123" s="47">
        <v>47780</v>
      </c>
      <c r="L123" s="46" t="s">
        <v>7</v>
      </c>
      <c r="N123" s="48">
        <f t="shared" si="2"/>
        <v>47969</v>
      </c>
      <c r="O123" s="49" t="s">
        <v>7</v>
      </c>
      <c r="P123" s="35"/>
      <c r="Q123" s="48">
        <f t="shared" si="3"/>
        <v>47969</v>
      </c>
      <c r="R123" s="49" t="s">
        <v>7</v>
      </c>
    </row>
    <row r="124" spans="3:18" ht="16.2" thickBot="1">
      <c r="C124" s="56"/>
      <c r="D124" s="56"/>
      <c r="E124" s="47">
        <v>50871</v>
      </c>
      <c r="F124" s="41" t="s">
        <v>7</v>
      </c>
      <c r="H124" s="40">
        <v>48208</v>
      </c>
      <c r="I124" s="51" t="s">
        <v>7</v>
      </c>
      <c r="J124" s="6"/>
      <c r="K124" s="52">
        <v>47842</v>
      </c>
      <c r="L124" s="51" t="s">
        <v>7</v>
      </c>
      <c r="N124" s="53">
        <f t="shared" si="2"/>
        <v>48015</v>
      </c>
      <c r="O124" s="54" t="s">
        <v>7</v>
      </c>
      <c r="P124" s="35"/>
      <c r="Q124" s="53">
        <f t="shared" si="3"/>
        <v>48015</v>
      </c>
      <c r="R124" s="54" t="s">
        <v>7</v>
      </c>
    </row>
    <row r="125" spans="3:18" ht="16.2" thickBot="1">
      <c r="C125" s="56"/>
      <c r="D125" s="56"/>
      <c r="E125" s="47">
        <v>50892</v>
      </c>
      <c r="F125" s="41" t="s">
        <v>7</v>
      </c>
      <c r="H125" s="45">
        <v>48214</v>
      </c>
      <c r="I125" s="42" t="s">
        <v>7</v>
      </c>
      <c r="J125" s="6"/>
      <c r="K125" s="43">
        <v>47849</v>
      </c>
      <c r="L125" s="42" t="s">
        <v>7</v>
      </c>
      <c r="N125" s="44">
        <f t="shared" si="2"/>
        <v>48016</v>
      </c>
      <c r="O125" s="41" t="s">
        <v>7</v>
      </c>
      <c r="P125" s="35"/>
      <c r="Q125" s="44">
        <f t="shared" si="3"/>
        <v>48016</v>
      </c>
      <c r="R125" s="41" t="s">
        <v>7</v>
      </c>
    </row>
    <row r="126" spans="3:18" ht="16.2" thickBot="1">
      <c r="C126" s="56"/>
      <c r="D126" s="56"/>
      <c r="E126" s="47">
        <v>51130</v>
      </c>
      <c r="F126" s="41" t="s">
        <v>7</v>
      </c>
      <c r="H126" s="45">
        <v>48265</v>
      </c>
      <c r="I126" s="46" t="s">
        <v>7</v>
      </c>
      <c r="J126" s="6"/>
      <c r="K126" s="47">
        <v>47915</v>
      </c>
      <c r="L126" s="46" t="s">
        <v>7</v>
      </c>
      <c r="N126" s="48">
        <f t="shared" si="2"/>
        <v>48115</v>
      </c>
      <c r="O126" s="49" t="s">
        <v>7</v>
      </c>
      <c r="P126" s="35"/>
      <c r="Q126" s="48">
        <f t="shared" si="3"/>
        <v>48115</v>
      </c>
      <c r="R126" s="49" t="s">
        <v>7</v>
      </c>
    </row>
    <row r="127" spans="3:18" ht="16.2" thickBot="1">
      <c r="C127" s="56"/>
      <c r="D127" s="56"/>
      <c r="E127" s="55">
        <f>E126+1</f>
        <v>51131</v>
      </c>
      <c r="F127" s="41" t="s">
        <v>7</v>
      </c>
      <c r="H127" s="45">
        <v>48299</v>
      </c>
      <c r="I127" s="46" t="s">
        <v>7</v>
      </c>
      <c r="J127" s="6"/>
      <c r="K127" s="47">
        <v>47919</v>
      </c>
      <c r="L127" s="46" t="s">
        <v>7</v>
      </c>
      <c r="N127" s="48">
        <f t="shared" si="2"/>
        <v>48116</v>
      </c>
      <c r="O127" s="49" t="s">
        <v>7</v>
      </c>
      <c r="P127" s="35"/>
      <c r="Q127" s="48">
        <f t="shared" si="3"/>
        <v>48116</v>
      </c>
      <c r="R127" s="49" t="s">
        <v>7</v>
      </c>
    </row>
    <row r="128" spans="3:18" ht="16.2" thickBot="1">
      <c r="C128" s="56"/>
      <c r="D128" s="56"/>
      <c r="E128" s="47">
        <v>51137</v>
      </c>
      <c r="F128" s="41" t="s">
        <v>7</v>
      </c>
      <c r="H128" s="45">
        <v>48300</v>
      </c>
      <c r="I128" s="46" t="s">
        <v>7</v>
      </c>
      <c r="J128" s="6"/>
      <c r="K128" s="47">
        <v>47949</v>
      </c>
      <c r="L128" s="46" t="s">
        <v>7</v>
      </c>
      <c r="N128" s="48">
        <f t="shared" si="2"/>
        <v>48198</v>
      </c>
      <c r="O128" s="49" t="s">
        <v>7</v>
      </c>
      <c r="P128" s="35"/>
      <c r="Q128" s="48">
        <f t="shared" si="3"/>
        <v>48198</v>
      </c>
      <c r="R128" s="49" t="s">
        <v>7</v>
      </c>
    </row>
    <row r="129" spans="2:18" ht="16.2" thickBot="1">
      <c r="C129" s="56"/>
      <c r="D129" s="56"/>
      <c r="E129" s="52">
        <v>51225</v>
      </c>
      <c r="F129" s="41" t="s">
        <v>7</v>
      </c>
      <c r="H129" s="50">
        <v>48302</v>
      </c>
      <c r="I129" s="46" t="s">
        <v>7</v>
      </c>
      <c r="J129" s="6"/>
      <c r="K129" s="47">
        <v>47950</v>
      </c>
      <c r="L129" s="46" t="s">
        <v>7</v>
      </c>
      <c r="N129" s="48">
        <f t="shared" si="2"/>
        <v>48207</v>
      </c>
      <c r="O129" s="49" t="s">
        <v>7</v>
      </c>
      <c r="P129" s="35"/>
      <c r="Q129" s="48">
        <f t="shared" si="3"/>
        <v>48207</v>
      </c>
      <c r="R129" s="49" t="s">
        <v>7</v>
      </c>
    </row>
    <row r="130" spans="2:18" ht="16.2" thickBot="1">
      <c r="C130" s="56"/>
      <c r="D130" s="56"/>
      <c r="E130" s="43">
        <v>51226</v>
      </c>
      <c r="F130" s="41" t="s">
        <v>7</v>
      </c>
      <c r="H130" s="40">
        <v>48323</v>
      </c>
      <c r="I130" s="51" t="s">
        <v>7</v>
      </c>
      <c r="J130" s="6"/>
      <c r="K130" s="52">
        <v>47952</v>
      </c>
      <c r="L130" s="51" t="s">
        <v>7</v>
      </c>
      <c r="N130" s="53">
        <f t="shared" si="2"/>
        <v>48208</v>
      </c>
      <c r="O130" s="54" t="s">
        <v>7</v>
      </c>
      <c r="P130" s="35"/>
      <c r="Q130" s="53">
        <f t="shared" si="3"/>
        <v>48208</v>
      </c>
      <c r="R130" s="54" t="s">
        <v>7</v>
      </c>
    </row>
    <row r="131" spans="2:18" ht="16.2" thickBot="1">
      <c r="C131" s="56"/>
      <c r="D131" s="56"/>
      <c r="E131" s="47">
        <v>51228</v>
      </c>
      <c r="F131" s="41" t="s">
        <v>7</v>
      </c>
      <c r="H131" s="45">
        <v>48335</v>
      </c>
      <c r="I131" s="42" t="s">
        <v>7</v>
      </c>
      <c r="J131" s="6"/>
      <c r="K131" s="43">
        <v>47966</v>
      </c>
      <c r="L131" s="42" t="s">
        <v>7</v>
      </c>
      <c r="N131" s="44">
        <f t="shared" si="2"/>
        <v>48214</v>
      </c>
      <c r="O131" s="41" t="s">
        <v>7</v>
      </c>
      <c r="P131" s="35"/>
      <c r="Q131" s="44">
        <f t="shared" si="3"/>
        <v>48214</v>
      </c>
      <c r="R131" s="41" t="s">
        <v>7</v>
      </c>
    </row>
    <row r="132" spans="2:18" ht="16.2" thickBot="1">
      <c r="C132" s="56"/>
      <c r="D132" s="56"/>
      <c r="E132" s="47">
        <v>51257</v>
      </c>
      <c r="F132" s="41" t="s">
        <v>7</v>
      </c>
      <c r="H132" s="45">
        <v>48359</v>
      </c>
      <c r="I132" s="46" t="s">
        <v>7</v>
      </c>
      <c r="J132" s="6"/>
      <c r="K132" s="47">
        <v>47969</v>
      </c>
      <c r="L132" s="46" t="s">
        <v>7</v>
      </c>
      <c r="N132" s="48">
        <f t="shared" si="2"/>
        <v>48215</v>
      </c>
      <c r="O132" s="49" t="s">
        <v>7</v>
      </c>
      <c r="P132" s="35"/>
      <c r="Q132" s="48">
        <f t="shared" si="3"/>
        <v>48215</v>
      </c>
      <c r="R132" s="49" t="s">
        <v>7</v>
      </c>
    </row>
    <row r="133" spans="2:18" ht="16.2" thickBot="1">
      <c r="D133" s="56"/>
      <c r="E133" s="47">
        <v>51495</v>
      </c>
      <c r="F133" s="41" t="s">
        <v>7</v>
      </c>
      <c r="H133" s="45">
        <v>48435</v>
      </c>
      <c r="I133" s="46" t="s">
        <v>7</v>
      </c>
      <c r="J133" s="6"/>
      <c r="K133" s="47">
        <v>47994</v>
      </c>
      <c r="L133" s="46" t="s">
        <v>7</v>
      </c>
      <c r="N133" s="48">
        <f t="shared" si="2"/>
        <v>48294</v>
      </c>
      <c r="O133" s="49" t="s">
        <v>7</v>
      </c>
      <c r="P133" s="35"/>
      <c r="Q133" s="48">
        <f t="shared" si="3"/>
        <v>48294</v>
      </c>
      <c r="R133" s="49" t="s">
        <v>7</v>
      </c>
    </row>
    <row r="134" spans="2:18">
      <c r="D134" s="56"/>
      <c r="E134" s="55">
        <f>E133+1</f>
        <v>51496</v>
      </c>
      <c r="F134" s="41" t="s">
        <v>7</v>
      </c>
      <c r="H134" s="45">
        <v>48436</v>
      </c>
      <c r="I134" s="46" t="s">
        <v>7</v>
      </c>
      <c r="J134" s="6"/>
      <c r="K134" s="47">
        <v>48036</v>
      </c>
      <c r="L134" s="46" t="s">
        <v>7</v>
      </c>
      <c r="N134" s="48">
        <f t="shared" si="2"/>
        <v>48305</v>
      </c>
      <c r="O134" s="49" t="s">
        <v>7</v>
      </c>
      <c r="P134" s="35"/>
      <c r="Q134" s="48">
        <f t="shared" si="3"/>
        <v>48305</v>
      </c>
      <c r="R134" s="49" t="s">
        <v>7</v>
      </c>
    </row>
    <row r="135" spans="2:18" ht="16.2" thickBot="1">
      <c r="D135" s="56"/>
      <c r="E135" s="34"/>
      <c r="F135" s="34"/>
      <c r="H135" s="50">
        <v>48570</v>
      </c>
      <c r="I135" s="46" t="s">
        <v>7</v>
      </c>
      <c r="J135" s="6"/>
      <c r="K135" s="47">
        <v>48037</v>
      </c>
      <c r="L135" s="46" t="s">
        <v>7</v>
      </c>
      <c r="N135" s="48">
        <f t="shared" si="2"/>
        <v>48314</v>
      </c>
      <c r="O135" s="49" t="s">
        <v>7</v>
      </c>
      <c r="P135" s="35"/>
      <c r="Q135" s="48">
        <f t="shared" si="3"/>
        <v>48314</v>
      </c>
      <c r="R135" s="49" t="s">
        <v>7</v>
      </c>
    </row>
    <row r="136" spans="2:18" ht="16.2" thickBot="1">
      <c r="D136" s="56"/>
      <c r="E136" s="34"/>
      <c r="F136" s="34"/>
      <c r="H136" s="40">
        <v>48573</v>
      </c>
      <c r="I136" s="51" t="s">
        <v>7</v>
      </c>
      <c r="J136" s="6"/>
      <c r="K136" s="52">
        <v>48064</v>
      </c>
      <c r="L136" s="51" t="s">
        <v>7</v>
      </c>
      <c r="N136" s="53">
        <f t="shared" si="2"/>
        <v>48331</v>
      </c>
      <c r="O136" s="54" t="s">
        <v>7</v>
      </c>
      <c r="P136" s="35"/>
      <c r="Q136" s="53">
        <f t="shared" si="3"/>
        <v>48331</v>
      </c>
      <c r="R136" s="54" t="s">
        <v>7</v>
      </c>
    </row>
    <row r="137" spans="2:18">
      <c r="D137" s="56"/>
      <c r="E137" s="34"/>
      <c r="F137" s="34"/>
      <c r="H137" s="45">
        <v>48575</v>
      </c>
      <c r="I137" s="42" t="s">
        <v>7</v>
      </c>
      <c r="J137" s="6"/>
      <c r="K137" s="43">
        <v>48139</v>
      </c>
      <c r="L137" s="42" t="s">
        <v>7</v>
      </c>
      <c r="N137" s="44">
        <f t="shared" si="2"/>
        <v>48335</v>
      </c>
      <c r="O137" s="41" t="s">
        <v>7</v>
      </c>
      <c r="P137" s="35"/>
      <c r="Q137" s="44">
        <f t="shared" si="3"/>
        <v>48335</v>
      </c>
      <c r="R137" s="41" t="s">
        <v>7</v>
      </c>
    </row>
    <row r="138" spans="2:18">
      <c r="D138" s="56"/>
      <c r="E138" s="34"/>
      <c r="F138" s="34"/>
      <c r="H138" s="45">
        <v>48580</v>
      </c>
      <c r="I138" s="46" t="s">
        <v>7</v>
      </c>
      <c r="J138" s="6"/>
      <c r="K138" s="47">
        <v>48145</v>
      </c>
      <c r="L138" s="46" t="s">
        <v>7</v>
      </c>
      <c r="N138" s="48">
        <f t="shared" si="2"/>
        <v>48381</v>
      </c>
      <c r="O138" s="49" t="s">
        <v>7</v>
      </c>
      <c r="P138" s="35"/>
      <c r="Q138" s="48">
        <f t="shared" si="3"/>
        <v>48381</v>
      </c>
      <c r="R138" s="49" t="s">
        <v>7</v>
      </c>
    </row>
    <row r="139" spans="2:18">
      <c r="D139" s="56"/>
      <c r="E139" s="34"/>
      <c r="F139" s="34"/>
      <c r="H139" s="45">
        <v>48631</v>
      </c>
      <c r="I139" s="46" t="s">
        <v>7</v>
      </c>
      <c r="J139" s="6"/>
      <c r="K139" s="47">
        <v>48207</v>
      </c>
      <c r="L139" s="46" t="s">
        <v>7</v>
      </c>
      <c r="N139" s="48">
        <f t="shared" si="2"/>
        <v>48382</v>
      </c>
      <c r="O139" s="49" t="s">
        <v>7</v>
      </c>
      <c r="P139" s="35"/>
      <c r="Q139" s="48">
        <f t="shared" si="3"/>
        <v>48382</v>
      </c>
      <c r="R139" s="49" t="s">
        <v>7</v>
      </c>
    </row>
    <row r="140" spans="2:18">
      <c r="D140" s="56"/>
      <c r="E140" s="34"/>
      <c r="F140" s="34"/>
      <c r="H140" s="45">
        <v>48684</v>
      </c>
      <c r="I140" s="46" t="s">
        <v>7</v>
      </c>
      <c r="J140" s="6"/>
      <c r="K140" s="47">
        <v>48214</v>
      </c>
      <c r="L140" s="46" t="s">
        <v>7</v>
      </c>
      <c r="N140" s="48">
        <f t="shared" si="2"/>
        <v>48481</v>
      </c>
      <c r="O140" s="49" t="s">
        <v>7</v>
      </c>
      <c r="P140" s="35"/>
      <c r="Q140" s="48">
        <f t="shared" si="3"/>
        <v>48481</v>
      </c>
      <c r="R140" s="49" t="s">
        <v>7</v>
      </c>
    </row>
    <row r="141" spans="2:18" ht="16.2" thickBot="1">
      <c r="D141" s="56"/>
      <c r="E141" s="34"/>
      <c r="F141" s="34"/>
      <c r="H141" s="50">
        <v>48685</v>
      </c>
      <c r="I141" s="46" t="s">
        <v>7</v>
      </c>
      <c r="J141" s="6"/>
      <c r="K141" s="47">
        <v>48281</v>
      </c>
      <c r="L141" s="46" t="s">
        <v>7</v>
      </c>
      <c r="N141" s="48">
        <f t="shared" si="2"/>
        <v>48482</v>
      </c>
      <c r="O141" s="49" t="s">
        <v>7</v>
      </c>
      <c r="P141" s="35"/>
      <c r="Q141" s="48">
        <f t="shared" si="3"/>
        <v>48482</v>
      </c>
      <c r="R141" s="49" t="s">
        <v>7</v>
      </c>
    </row>
    <row r="142" spans="2:18" ht="16.2" thickBot="1">
      <c r="D142" s="56"/>
      <c r="E142" s="34"/>
      <c r="F142" s="34"/>
      <c r="H142" s="40">
        <v>48687</v>
      </c>
      <c r="I142" s="51" t="s">
        <v>7</v>
      </c>
      <c r="J142" s="6"/>
      <c r="K142" s="52">
        <v>48285</v>
      </c>
      <c r="L142" s="51" t="s">
        <v>7</v>
      </c>
      <c r="N142" s="53">
        <f t="shared" si="2"/>
        <v>48564</v>
      </c>
      <c r="O142" s="54" t="s">
        <v>7</v>
      </c>
      <c r="P142" s="35"/>
      <c r="Q142" s="53">
        <f t="shared" si="3"/>
        <v>48564</v>
      </c>
      <c r="R142" s="54" t="s">
        <v>7</v>
      </c>
    </row>
    <row r="143" spans="2:18">
      <c r="D143" s="56"/>
      <c r="E143" s="34"/>
      <c r="F143" s="34"/>
      <c r="H143" s="45">
        <v>48687</v>
      </c>
      <c r="I143" s="42" t="s">
        <v>7</v>
      </c>
      <c r="J143" s="6"/>
      <c r="K143" s="43">
        <v>48299</v>
      </c>
      <c r="L143" s="42" t="s">
        <v>7</v>
      </c>
      <c r="N143" s="44">
        <f t="shared" si="2"/>
        <v>48573</v>
      </c>
      <c r="O143" s="41" t="s">
        <v>7</v>
      </c>
      <c r="P143" s="35"/>
      <c r="Q143" s="44">
        <f t="shared" si="3"/>
        <v>48573</v>
      </c>
      <c r="R143" s="41" t="s">
        <v>7</v>
      </c>
    </row>
    <row r="144" spans="2:18">
      <c r="B144" s="34"/>
      <c r="C144" s="34"/>
      <c r="D144" s="56"/>
      <c r="E144" s="34"/>
      <c r="F144" s="34"/>
      <c r="H144" s="45">
        <v>48701</v>
      </c>
      <c r="I144" s="46" t="s">
        <v>7</v>
      </c>
      <c r="J144" s="6"/>
      <c r="K144" s="47">
        <v>48300</v>
      </c>
      <c r="L144" s="46" t="s">
        <v>7</v>
      </c>
      <c r="N144" s="48">
        <f t="shared" si="2"/>
        <v>48574</v>
      </c>
      <c r="O144" s="49" t="s">
        <v>7</v>
      </c>
      <c r="P144" s="35"/>
      <c r="Q144" s="48">
        <f t="shared" si="3"/>
        <v>48574</v>
      </c>
      <c r="R144" s="49" t="s">
        <v>7</v>
      </c>
    </row>
    <row r="145" spans="2:18">
      <c r="B145" s="34"/>
      <c r="C145" s="34"/>
      <c r="D145" s="56"/>
      <c r="E145" s="34"/>
      <c r="F145" s="34"/>
      <c r="H145" s="45">
        <v>48724</v>
      </c>
      <c r="I145" s="46" t="s">
        <v>7</v>
      </c>
      <c r="J145" s="6"/>
      <c r="K145" s="47">
        <v>48302</v>
      </c>
      <c r="L145" s="46" t="s">
        <v>7</v>
      </c>
      <c r="N145" s="48">
        <f t="shared" si="2"/>
        <v>48580</v>
      </c>
      <c r="O145" s="49" t="s">
        <v>7</v>
      </c>
      <c r="P145" s="35"/>
      <c r="Q145" s="48">
        <f t="shared" si="3"/>
        <v>48580</v>
      </c>
      <c r="R145" s="49" t="s">
        <v>7</v>
      </c>
    </row>
    <row r="146" spans="2:18">
      <c r="B146" s="34"/>
      <c r="C146" s="34"/>
      <c r="D146" s="56"/>
      <c r="E146" s="34"/>
      <c r="F146" s="34"/>
      <c r="H146" s="45">
        <v>48799</v>
      </c>
      <c r="I146" s="46" t="s">
        <v>7</v>
      </c>
      <c r="J146" s="6"/>
      <c r="K146" s="47">
        <v>48332</v>
      </c>
      <c r="L146" s="46" t="s">
        <v>7</v>
      </c>
      <c r="N146" s="48">
        <f t="shared" si="2"/>
        <v>48581</v>
      </c>
      <c r="O146" s="49" t="s">
        <v>7</v>
      </c>
      <c r="P146" s="35"/>
      <c r="Q146" s="48">
        <f t="shared" si="3"/>
        <v>48581</v>
      </c>
      <c r="R146" s="49" t="s">
        <v>7</v>
      </c>
    </row>
    <row r="147" spans="2:18" ht="16.2" thickBot="1">
      <c r="B147" s="34"/>
      <c r="C147" s="34"/>
      <c r="D147" s="56"/>
      <c r="E147" s="34"/>
      <c r="F147" s="34"/>
      <c r="H147" s="50">
        <v>48800</v>
      </c>
      <c r="I147" s="46" t="s">
        <v>7</v>
      </c>
      <c r="J147" s="6"/>
      <c r="K147" s="47">
        <v>48335</v>
      </c>
      <c r="L147" s="46" t="s">
        <v>7</v>
      </c>
      <c r="N147" s="48">
        <f t="shared" si="2"/>
        <v>48659</v>
      </c>
      <c r="O147" s="49" t="s">
        <v>7</v>
      </c>
      <c r="P147" s="35"/>
      <c r="Q147" s="48">
        <f t="shared" si="3"/>
        <v>48659</v>
      </c>
      <c r="R147" s="49" t="s">
        <v>7</v>
      </c>
    </row>
    <row r="148" spans="2:18" ht="16.2" thickBot="1">
      <c r="B148" s="34"/>
      <c r="C148" s="34"/>
      <c r="D148" s="56"/>
      <c r="E148" s="34"/>
      <c r="F148" s="34"/>
      <c r="H148" s="40">
        <v>48935</v>
      </c>
      <c r="I148" s="51" t="s">
        <v>7</v>
      </c>
      <c r="J148" s="6"/>
      <c r="K148" s="52">
        <v>48359</v>
      </c>
      <c r="L148" s="51" t="s">
        <v>7</v>
      </c>
      <c r="N148" s="53">
        <f t="shared" ref="N148:N211" si="4">DATE(YEAR(N134)+1,MONTH(N134),DAY(N134))</f>
        <v>48670</v>
      </c>
      <c r="O148" s="54" t="s">
        <v>7</v>
      </c>
      <c r="P148" s="35"/>
      <c r="Q148" s="53">
        <f t="shared" ref="Q148:Q211" si="5">DATE(YEAR(Q134)+1,MONTH(Q134),DAY(Q134))</f>
        <v>48670</v>
      </c>
      <c r="R148" s="54" t="s">
        <v>7</v>
      </c>
    </row>
    <row r="149" spans="2:18">
      <c r="B149" s="34"/>
      <c r="C149" s="34"/>
      <c r="D149" s="56"/>
      <c r="E149" s="34"/>
      <c r="F149" s="34"/>
      <c r="H149" s="45">
        <v>48939</v>
      </c>
      <c r="I149" s="42" t="s">
        <v>7</v>
      </c>
      <c r="J149" s="6"/>
      <c r="K149" s="43">
        <v>48400</v>
      </c>
      <c r="L149" s="42" t="s">
        <v>7</v>
      </c>
      <c r="N149" s="44">
        <f t="shared" si="4"/>
        <v>48679</v>
      </c>
      <c r="O149" s="41" t="s">
        <v>7</v>
      </c>
      <c r="P149" s="35"/>
      <c r="Q149" s="44">
        <f t="shared" si="5"/>
        <v>48679</v>
      </c>
      <c r="R149" s="41" t="s">
        <v>7</v>
      </c>
    </row>
    <row r="150" spans="2:18">
      <c r="B150" s="34"/>
      <c r="C150" s="34"/>
      <c r="D150" s="56"/>
      <c r="E150" s="34"/>
      <c r="F150" s="34"/>
      <c r="H150" s="45">
        <v>48940</v>
      </c>
      <c r="I150" s="46" t="s">
        <v>7</v>
      </c>
      <c r="J150" s="6"/>
      <c r="K150" s="47">
        <v>48401</v>
      </c>
      <c r="L150" s="46" t="s">
        <v>7</v>
      </c>
      <c r="N150" s="48">
        <f t="shared" si="4"/>
        <v>48696</v>
      </c>
      <c r="O150" s="49" t="s">
        <v>7</v>
      </c>
      <c r="P150" s="35"/>
      <c r="Q150" s="48">
        <f t="shared" si="5"/>
        <v>48696</v>
      </c>
      <c r="R150" s="49" t="s">
        <v>7</v>
      </c>
    </row>
    <row r="151" spans="2:18">
      <c r="B151" s="34"/>
      <c r="C151" s="34"/>
      <c r="D151" s="56"/>
      <c r="E151" s="34"/>
      <c r="F151" s="34"/>
      <c r="H151" s="45">
        <v>48946</v>
      </c>
      <c r="I151" s="46" t="s">
        <v>7</v>
      </c>
      <c r="J151" s="6"/>
      <c r="K151" s="47">
        <v>48428</v>
      </c>
      <c r="L151" s="46" t="s">
        <v>7</v>
      </c>
      <c r="N151" s="48">
        <f t="shared" si="4"/>
        <v>48700</v>
      </c>
      <c r="O151" s="49" t="s">
        <v>7</v>
      </c>
      <c r="P151" s="35"/>
      <c r="Q151" s="48">
        <f t="shared" si="5"/>
        <v>48700</v>
      </c>
      <c r="R151" s="49" t="s">
        <v>7</v>
      </c>
    </row>
    <row r="152" spans="2:18">
      <c r="B152" s="34"/>
      <c r="C152" s="34"/>
      <c r="D152" s="56"/>
      <c r="E152" s="34"/>
      <c r="F152" s="34"/>
      <c r="H152" s="45">
        <v>48996</v>
      </c>
      <c r="I152" s="46" t="s">
        <v>7</v>
      </c>
      <c r="J152" s="6"/>
      <c r="K152" s="47">
        <v>48505</v>
      </c>
      <c r="L152" s="46" t="s">
        <v>7</v>
      </c>
      <c r="N152" s="48">
        <f t="shared" si="4"/>
        <v>48746</v>
      </c>
      <c r="O152" s="49" t="s">
        <v>7</v>
      </c>
      <c r="P152" s="35"/>
      <c r="Q152" s="48">
        <f t="shared" si="5"/>
        <v>48746</v>
      </c>
      <c r="R152" s="49" t="s">
        <v>7</v>
      </c>
    </row>
    <row r="153" spans="2:18" ht="16.2" thickBot="1">
      <c r="B153" s="34"/>
      <c r="C153" s="34"/>
      <c r="D153" s="56"/>
      <c r="E153" s="34"/>
      <c r="F153" s="34"/>
      <c r="H153" s="50">
        <v>49041</v>
      </c>
      <c r="I153" s="46" t="s">
        <v>7</v>
      </c>
      <c r="J153" s="6"/>
      <c r="K153" s="47">
        <v>48512</v>
      </c>
      <c r="L153" s="46" t="s">
        <v>7</v>
      </c>
      <c r="N153" s="48">
        <f t="shared" si="4"/>
        <v>48747</v>
      </c>
      <c r="O153" s="49" t="s">
        <v>7</v>
      </c>
      <c r="P153" s="35"/>
      <c r="Q153" s="48">
        <f t="shared" si="5"/>
        <v>48747</v>
      </c>
      <c r="R153" s="49" t="s">
        <v>7</v>
      </c>
    </row>
    <row r="154" spans="2:18" ht="16.2" thickBot="1">
      <c r="B154" s="34"/>
      <c r="C154" s="34"/>
      <c r="D154" s="56"/>
      <c r="E154" s="34"/>
      <c r="F154" s="34"/>
      <c r="H154" s="40">
        <v>49042</v>
      </c>
      <c r="I154" s="51" t="s">
        <v>7</v>
      </c>
      <c r="J154" s="6"/>
      <c r="K154" s="52">
        <v>48573</v>
      </c>
      <c r="L154" s="51" t="s">
        <v>7</v>
      </c>
      <c r="N154" s="53">
        <f t="shared" si="4"/>
        <v>48846</v>
      </c>
      <c r="O154" s="54" t="s">
        <v>7</v>
      </c>
      <c r="P154" s="35"/>
      <c r="Q154" s="53">
        <f t="shared" si="5"/>
        <v>48846</v>
      </c>
      <c r="R154" s="54" t="s">
        <v>7</v>
      </c>
    </row>
    <row r="155" spans="2:18">
      <c r="B155" s="34"/>
      <c r="C155" s="34"/>
      <c r="D155" s="56"/>
      <c r="E155" s="34"/>
      <c r="F155" s="34"/>
      <c r="H155" s="45">
        <v>49044</v>
      </c>
      <c r="I155" s="42" t="s">
        <v>7</v>
      </c>
      <c r="J155" s="6"/>
      <c r="K155" s="43">
        <v>48580</v>
      </c>
      <c r="L155" s="42" t="s">
        <v>7</v>
      </c>
      <c r="N155" s="44">
        <f t="shared" si="4"/>
        <v>48847</v>
      </c>
      <c r="O155" s="41" t="s">
        <v>7</v>
      </c>
      <c r="P155" s="35"/>
      <c r="Q155" s="44">
        <f t="shared" si="5"/>
        <v>48847</v>
      </c>
      <c r="R155" s="41" t="s">
        <v>7</v>
      </c>
    </row>
    <row r="156" spans="2:18">
      <c r="B156" s="34"/>
      <c r="C156" s="34"/>
      <c r="D156" s="56"/>
      <c r="E156" s="34"/>
      <c r="F156" s="34"/>
      <c r="H156" s="45">
        <v>49052</v>
      </c>
      <c r="I156" s="46" t="s">
        <v>7</v>
      </c>
      <c r="J156" s="6"/>
      <c r="K156" s="47">
        <v>48646</v>
      </c>
      <c r="L156" s="46" t="s">
        <v>7</v>
      </c>
      <c r="N156" s="48">
        <f t="shared" si="4"/>
        <v>48929</v>
      </c>
      <c r="O156" s="49" t="s">
        <v>7</v>
      </c>
      <c r="P156" s="35"/>
      <c r="Q156" s="48">
        <f t="shared" si="5"/>
        <v>48929</v>
      </c>
      <c r="R156" s="49" t="s">
        <v>7</v>
      </c>
    </row>
    <row r="157" spans="2:18">
      <c r="B157" s="34"/>
      <c r="C157" s="34"/>
      <c r="D157" s="56"/>
      <c r="E157" s="34"/>
      <c r="F157" s="34"/>
      <c r="H157" s="45">
        <v>49065</v>
      </c>
      <c r="I157" s="46" t="s">
        <v>7</v>
      </c>
      <c r="J157" s="6"/>
      <c r="K157" s="47">
        <v>48650</v>
      </c>
      <c r="L157" s="46" t="s">
        <v>7</v>
      </c>
      <c r="N157" s="48">
        <f t="shared" si="4"/>
        <v>48938</v>
      </c>
      <c r="O157" s="49" t="s">
        <v>7</v>
      </c>
      <c r="P157" s="35"/>
      <c r="Q157" s="48">
        <f t="shared" si="5"/>
        <v>48938</v>
      </c>
      <c r="R157" s="49" t="s">
        <v>7</v>
      </c>
    </row>
    <row r="158" spans="2:18">
      <c r="B158" s="34"/>
      <c r="C158" s="34"/>
      <c r="D158" s="56"/>
      <c r="E158" s="34"/>
      <c r="F158" s="34"/>
      <c r="H158" s="45">
        <v>49089</v>
      </c>
      <c r="I158" s="46" t="s">
        <v>7</v>
      </c>
      <c r="J158" s="6"/>
      <c r="K158" s="47">
        <v>48684</v>
      </c>
      <c r="L158" s="46" t="s">
        <v>7</v>
      </c>
      <c r="N158" s="48">
        <f t="shared" si="4"/>
        <v>48939</v>
      </c>
      <c r="O158" s="49" t="s">
        <v>7</v>
      </c>
      <c r="P158" s="35"/>
      <c r="Q158" s="48">
        <f t="shared" si="5"/>
        <v>48939</v>
      </c>
      <c r="R158" s="49" t="s">
        <v>7</v>
      </c>
    </row>
    <row r="159" spans="2:18" ht="16.2" thickBot="1">
      <c r="B159" s="34"/>
      <c r="C159" s="34"/>
      <c r="D159" s="56"/>
      <c r="E159" s="34"/>
      <c r="F159" s="34"/>
      <c r="H159" s="50">
        <v>49164</v>
      </c>
      <c r="I159" s="46" t="s">
        <v>7</v>
      </c>
      <c r="J159" s="6"/>
      <c r="K159" s="47">
        <v>48685</v>
      </c>
      <c r="L159" s="46" t="s">
        <v>7</v>
      </c>
      <c r="N159" s="48">
        <f t="shared" si="4"/>
        <v>48945</v>
      </c>
      <c r="O159" s="49" t="s">
        <v>7</v>
      </c>
      <c r="P159" s="35"/>
      <c r="Q159" s="48">
        <f t="shared" si="5"/>
        <v>48945</v>
      </c>
      <c r="R159" s="49" t="s">
        <v>7</v>
      </c>
    </row>
    <row r="160" spans="2:18" ht="16.2" thickBot="1">
      <c r="B160" s="34"/>
      <c r="C160" s="34"/>
      <c r="D160" s="56"/>
      <c r="E160" s="34"/>
      <c r="F160" s="34"/>
      <c r="H160" s="40">
        <v>49170</v>
      </c>
      <c r="I160" s="51" t="s">
        <v>7</v>
      </c>
      <c r="J160" s="6"/>
      <c r="K160" s="52">
        <v>48687</v>
      </c>
      <c r="L160" s="51" t="s">
        <v>7</v>
      </c>
      <c r="N160" s="53">
        <f t="shared" si="4"/>
        <v>48946</v>
      </c>
      <c r="O160" s="54" t="s">
        <v>7</v>
      </c>
      <c r="P160" s="35"/>
      <c r="Q160" s="53">
        <f t="shared" si="5"/>
        <v>48946</v>
      </c>
      <c r="R160" s="54" t="s">
        <v>7</v>
      </c>
    </row>
    <row r="161" spans="4:19" s="34" customFormat="1" ht="16.2" thickBot="1">
      <c r="D161" s="56"/>
      <c r="H161" s="45">
        <v>49300</v>
      </c>
      <c r="I161" s="42" t="s">
        <v>7</v>
      </c>
      <c r="J161" s="6"/>
      <c r="K161" s="43">
        <v>48697</v>
      </c>
      <c r="L161" s="42" t="s">
        <v>7</v>
      </c>
      <c r="N161" s="57">
        <f t="shared" si="4"/>
        <v>49024</v>
      </c>
      <c r="O161" s="58" t="s">
        <v>7</v>
      </c>
      <c r="P161" s="35"/>
      <c r="Q161" s="57">
        <f t="shared" si="5"/>
        <v>49024</v>
      </c>
      <c r="R161" s="58" t="s">
        <v>7</v>
      </c>
      <c r="S161" s="35"/>
    </row>
    <row r="162" spans="4:19" s="34" customFormat="1" ht="16.2" thickBot="1">
      <c r="D162" s="56"/>
      <c r="H162" s="45">
        <v>49303</v>
      </c>
      <c r="I162" s="46" t="s">
        <v>7</v>
      </c>
      <c r="J162" s="6"/>
      <c r="K162" s="47">
        <v>48701</v>
      </c>
      <c r="L162" s="46" t="s">
        <v>7</v>
      </c>
      <c r="N162" s="57">
        <f t="shared" si="4"/>
        <v>49035</v>
      </c>
      <c r="O162" s="59" t="s">
        <v>7</v>
      </c>
      <c r="P162" s="35"/>
      <c r="Q162" s="57">
        <f t="shared" si="5"/>
        <v>49035</v>
      </c>
      <c r="R162" s="59" t="s">
        <v>7</v>
      </c>
      <c r="S162" s="35"/>
    </row>
    <row r="163" spans="4:19" s="34" customFormat="1" ht="16.2" thickBot="1">
      <c r="D163" s="56"/>
      <c r="H163" s="45">
        <v>49304</v>
      </c>
      <c r="I163" s="46" t="s">
        <v>7</v>
      </c>
      <c r="J163" s="6"/>
      <c r="K163" s="47">
        <v>48724</v>
      </c>
      <c r="L163" s="46" t="s">
        <v>7</v>
      </c>
      <c r="N163" s="57">
        <f t="shared" si="4"/>
        <v>49044</v>
      </c>
      <c r="O163" s="59" t="s">
        <v>7</v>
      </c>
      <c r="P163" s="35"/>
      <c r="Q163" s="57">
        <f t="shared" si="5"/>
        <v>49044</v>
      </c>
      <c r="R163" s="59" t="s">
        <v>7</v>
      </c>
      <c r="S163" s="35"/>
    </row>
    <row r="164" spans="4:19" s="34" customFormat="1" ht="16.2" thickBot="1">
      <c r="D164" s="56"/>
      <c r="H164" s="45">
        <v>49310</v>
      </c>
      <c r="I164" s="46" t="s">
        <v>7</v>
      </c>
      <c r="J164" s="6"/>
      <c r="K164" s="47">
        <v>48764</v>
      </c>
      <c r="L164" s="46" t="s">
        <v>7</v>
      </c>
      <c r="N164" s="57">
        <f t="shared" si="4"/>
        <v>49061</v>
      </c>
      <c r="O164" s="59" t="s">
        <v>7</v>
      </c>
      <c r="P164" s="35"/>
      <c r="Q164" s="57">
        <f t="shared" si="5"/>
        <v>49061</v>
      </c>
      <c r="R164" s="59" t="s">
        <v>7</v>
      </c>
      <c r="S164" s="35"/>
    </row>
    <row r="165" spans="4:19" s="34" customFormat="1" ht="16.2" thickBot="1">
      <c r="D165" s="56"/>
      <c r="H165" s="50">
        <v>49361</v>
      </c>
      <c r="I165" s="46" t="s">
        <v>7</v>
      </c>
      <c r="J165" s="6"/>
      <c r="K165" s="47">
        <v>48765</v>
      </c>
      <c r="L165" s="46" t="s">
        <v>7</v>
      </c>
      <c r="N165" s="57">
        <f t="shared" si="4"/>
        <v>49065</v>
      </c>
      <c r="O165" s="59" t="s">
        <v>7</v>
      </c>
      <c r="P165" s="35"/>
      <c r="Q165" s="57">
        <f t="shared" si="5"/>
        <v>49065</v>
      </c>
      <c r="R165" s="59" t="s">
        <v>7</v>
      </c>
      <c r="S165" s="35"/>
    </row>
    <row r="166" spans="4:19" s="34" customFormat="1" ht="16.2" thickBot="1">
      <c r="D166" s="56"/>
      <c r="H166" s="40">
        <v>49391</v>
      </c>
      <c r="I166" s="51" t="s">
        <v>7</v>
      </c>
      <c r="J166" s="6"/>
      <c r="K166" s="52">
        <v>48792</v>
      </c>
      <c r="L166" s="51" t="s">
        <v>7</v>
      </c>
      <c r="N166" s="57">
        <f t="shared" si="4"/>
        <v>49111</v>
      </c>
      <c r="O166" s="60" t="s">
        <v>7</v>
      </c>
      <c r="P166" s="35"/>
      <c r="Q166" s="57">
        <f t="shared" si="5"/>
        <v>49111</v>
      </c>
      <c r="R166" s="60" t="s">
        <v>7</v>
      </c>
      <c r="S166" s="35"/>
    </row>
    <row r="167" spans="4:19" s="34" customFormat="1" ht="16.2" thickBot="1">
      <c r="D167" s="56"/>
      <c r="H167" s="45">
        <v>49392</v>
      </c>
      <c r="I167" s="42" t="s">
        <v>7</v>
      </c>
      <c r="J167" s="6"/>
      <c r="K167" s="43">
        <v>48870</v>
      </c>
      <c r="L167" s="42" t="s">
        <v>7</v>
      </c>
      <c r="N167" s="57">
        <f t="shared" si="4"/>
        <v>49112</v>
      </c>
      <c r="O167" s="58" t="s">
        <v>7</v>
      </c>
      <c r="P167" s="35"/>
      <c r="Q167" s="57">
        <f t="shared" si="5"/>
        <v>49112</v>
      </c>
      <c r="R167" s="58" t="s">
        <v>7</v>
      </c>
      <c r="S167" s="35"/>
    </row>
    <row r="168" spans="4:19" s="34" customFormat="1" ht="16.2" thickBot="1">
      <c r="D168" s="56"/>
      <c r="H168" s="45">
        <v>49394</v>
      </c>
      <c r="I168" s="46" t="s">
        <v>7</v>
      </c>
      <c r="J168" s="6"/>
      <c r="K168" s="47">
        <v>48876</v>
      </c>
      <c r="L168" s="46" t="s">
        <v>7</v>
      </c>
      <c r="N168" s="57">
        <f t="shared" si="4"/>
        <v>49211</v>
      </c>
      <c r="O168" s="59" t="s">
        <v>7</v>
      </c>
      <c r="P168" s="35"/>
      <c r="Q168" s="57">
        <f t="shared" si="5"/>
        <v>49211</v>
      </c>
      <c r="R168" s="59" t="s">
        <v>7</v>
      </c>
      <c r="S168" s="35"/>
    </row>
    <row r="169" spans="4:19" s="34" customFormat="1" ht="16.2" thickBot="1">
      <c r="D169" s="56"/>
      <c r="H169" s="45">
        <v>49417</v>
      </c>
      <c r="I169" s="46" t="s">
        <v>7</v>
      </c>
      <c r="J169" s="6"/>
      <c r="K169" s="47">
        <v>48939</v>
      </c>
      <c r="L169" s="46" t="s">
        <v>7</v>
      </c>
      <c r="N169" s="57">
        <f t="shared" si="4"/>
        <v>49212</v>
      </c>
      <c r="O169" s="59" t="s">
        <v>7</v>
      </c>
      <c r="P169" s="35"/>
      <c r="Q169" s="57">
        <f t="shared" si="5"/>
        <v>49212</v>
      </c>
      <c r="R169" s="59" t="s">
        <v>7</v>
      </c>
      <c r="S169" s="35"/>
    </row>
    <row r="170" spans="4:19" s="34" customFormat="1" ht="16.2" thickBot="1">
      <c r="D170" s="56"/>
      <c r="H170" s="45">
        <v>49430</v>
      </c>
      <c r="I170" s="46" t="s">
        <v>7</v>
      </c>
      <c r="J170" s="6"/>
      <c r="K170" s="47">
        <v>48946</v>
      </c>
      <c r="L170" s="46" t="s">
        <v>7</v>
      </c>
      <c r="N170" s="57">
        <f t="shared" si="4"/>
        <v>49294</v>
      </c>
      <c r="O170" s="59" t="s">
        <v>7</v>
      </c>
      <c r="P170" s="35"/>
      <c r="Q170" s="57">
        <f t="shared" si="5"/>
        <v>49294</v>
      </c>
      <c r="R170" s="59" t="s">
        <v>7</v>
      </c>
      <c r="S170" s="35"/>
    </row>
    <row r="171" spans="4:19" s="34" customFormat="1" ht="16.2" thickBot="1">
      <c r="D171" s="56"/>
      <c r="H171" s="50">
        <v>49454</v>
      </c>
      <c r="I171" s="46" t="s">
        <v>7</v>
      </c>
      <c r="J171" s="6"/>
      <c r="K171" s="47">
        <v>49011</v>
      </c>
      <c r="L171" s="46" t="s">
        <v>7</v>
      </c>
      <c r="N171" s="57">
        <f t="shared" si="4"/>
        <v>49303</v>
      </c>
      <c r="O171" s="59" t="s">
        <v>7</v>
      </c>
      <c r="P171" s="35"/>
      <c r="Q171" s="57">
        <f t="shared" si="5"/>
        <v>49303</v>
      </c>
      <c r="R171" s="59" t="s">
        <v>7</v>
      </c>
      <c r="S171" s="35"/>
    </row>
    <row r="172" spans="4:19" s="34" customFormat="1" ht="16.2" thickBot="1">
      <c r="D172" s="56"/>
      <c r="H172" s="40">
        <v>49534</v>
      </c>
      <c r="I172" s="51" t="s">
        <v>7</v>
      </c>
      <c r="J172" s="6"/>
      <c r="K172" s="52">
        <v>49016</v>
      </c>
      <c r="L172" s="51" t="s">
        <v>7</v>
      </c>
      <c r="N172" s="57">
        <f t="shared" si="4"/>
        <v>49304</v>
      </c>
      <c r="O172" s="60" t="s">
        <v>7</v>
      </c>
      <c r="P172" s="35"/>
      <c r="Q172" s="57">
        <f t="shared" si="5"/>
        <v>49304</v>
      </c>
      <c r="R172" s="60" t="s">
        <v>7</v>
      </c>
      <c r="S172" s="35"/>
    </row>
    <row r="173" spans="4:19" s="34" customFormat="1" ht="16.2" thickBot="1">
      <c r="D173" s="56"/>
      <c r="H173" s="45">
        <v>49535</v>
      </c>
      <c r="I173" s="42" t="s">
        <v>7</v>
      </c>
      <c r="J173" s="6"/>
      <c r="K173" s="43">
        <v>49041</v>
      </c>
      <c r="L173" s="42" t="s">
        <v>7</v>
      </c>
      <c r="N173" s="57">
        <f t="shared" si="4"/>
        <v>49310</v>
      </c>
      <c r="O173" s="58" t="s">
        <v>7</v>
      </c>
      <c r="P173" s="35"/>
      <c r="Q173" s="57">
        <f t="shared" si="5"/>
        <v>49310</v>
      </c>
      <c r="R173" s="58" t="s">
        <v>7</v>
      </c>
      <c r="S173" s="35"/>
    </row>
    <row r="174" spans="4:19" s="34" customFormat="1" ht="16.2" thickBot="1">
      <c r="D174" s="56"/>
      <c r="H174" s="45">
        <v>49665</v>
      </c>
      <c r="I174" s="46" t="s">
        <v>7</v>
      </c>
      <c r="J174" s="6"/>
      <c r="K174" s="47">
        <v>49042</v>
      </c>
      <c r="L174" s="46" t="s">
        <v>7</v>
      </c>
      <c r="N174" s="57">
        <f t="shared" si="4"/>
        <v>49311</v>
      </c>
      <c r="O174" s="59" t="s">
        <v>7</v>
      </c>
      <c r="P174" s="35"/>
      <c r="Q174" s="57">
        <f t="shared" si="5"/>
        <v>49311</v>
      </c>
      <c r="R174" s="59" t="s">
        <v>7</v>
      </c>
      <c r="S174" s="35"/>
    </row>
    <row r="175" spans="4:19" s="34" customFormat="1" ht="16.2" thickBot="1">
      <c r="D175" s="56"/>
      <c r="E175" s="6"/>
      <c r="F175" s="6"/>
      <c r="H175" s="45">
        <v>49668</v>
      </c>
      <c r="I175" s="46" t="s">
        <v>7</v>
      </c>
      <c r="J175" s="6"/>
      <c r="K175" s="47">
        <v>49044</v>
      </c>
      <c r="L175" s="46" t="s">
        <v>7</v>
      </c>
      <c r="N175" s="57">
        <f t="shared" si="4"/>
        <v>49389</v>
      </c>
      <c r="O175" s="59" t="s">
        <v>7</v>
      </c>
      <c r="P175" s="35"/>
      <c r="Q175" s="57">
        <f t="shared" si="5"/>
        <v>49389</v>
      </c>
      <c r="R175" s="59" t="s">
        <v>7</v>
      </c>
      <c r="S175" s="35"/>
    </row>
    <row r="176" spans="4:19" s="34" customFormat="1" ht="16.2" thickBot="1">
      <c r="D176" s="56"/>
      <c r="E176" s="6"/>
      <c r="F176" s="6"/>
      <c r="H176" s="45">
        <v>49669</v>
      </c>
      <c r="I176" s="46" t="s">
        <v>7</v>
      </c>
      <c r="J176" s="6"/>
      <c r="K176" s="47">
        <v>49062</v>
      </c>
      <c r="L176" s="46" t="s">
        <v>7</v>
      </c>
      <c r="N176" s="57">
        <f t="shared" si="4"/>
        <v>49400</v>
      </c>
      <c r="O176" s="59" t="s">
        <v>7</v>
      </c>
      <c r="P176" s="35"/>
      <c r="Q176" s="57">
        <f t="shared" si="5"/>
        <v>49400</v>
      </c>
      <c r="R176" s="59" t="s">
        <v>7</v>
      </c>
      <c r="S176" s="35"/>
    </row>
    <row r="177" spans="2:19" s="34" customFormat="1" ht="16.2" thickBot="1">
      <c r="D177" s="56"/>
      <c r="E177" s="6"/>
      <c r="F177" s="6"/>
      <c r="H177" s="50">
        <v>49675</v>
      </c>
      <c r="I177" s="46" t="s">
        <v>7</v>
      </c>
      <c r="J177" s="6"/>
      <c r="K177" s="47">
        <v>49065</v>
      </c>
      <c r="L177" s="46" t="s">
        <v>7</v>
      </c>
      <c r="N177" s="57">
        <f t="shared" si="4"/>
        <v>49409</v>
      </c>
      <c r="O177" s="59" t="s">
        <v>7</v>
      </c>
      <c r="P177" s="35"/>
      <c r="Q177" s="57">
        <f t="shared" si="5"/>
        <v>49409</v>
      </c>
      <c r="R177" s="59" t="s">
        <v>7</v>
      </c>
      <c r="S177" s="35"/>
    </row>
    <row r="178" spans="2:19" s="34" customFormat="1" ht="16.2" thickBot="1">
      <c r="D178" s="56"/>
      <c r="E178" s="6"/>
      <c r="F178" s="6"/>
      <c r="H178" s="40">
        <v>49726</v>
      </c>
      <c r="I178" s="51" t="s">
        <v>7</v>
      </c>
      <c r="J178" s="6"/>
      <c r="K178" s="52">
        <v>49089</v>
      </c>
      <c r="L178" s="51" t="s">
        <v>7</v>
      </c>
      <c r="N178" s="57">
        <f t="shared" si="4"/>
        <v>49426</v>
      </c>
      <c r="O178" s="60" t="s">
        <v>7</v>
      </c>
      <c r="P178" s="35"/>
      <c r="Q178" s="57">
        <f t="shared" si="5"/>
        <v>49426</v>
      </c>
      <c r="R178" s="60" t="s">
        <v>7</v>
      </c>
      <c r="S178" s="35"/>
    </row>
    <row r="179" spans="2:19" s="34" customFormat="1" ht="16.2" thickBot="1">
      <c r="D179" s="56"/>
      <c r="E179" s="6"/>
      <c r="F179" s="6"/>
      <c r="H179" s="45">
        <v>49776</v>
      </c>
      <c r="I179" s="42" t="s">
        <v>7</v>
      </c>
      <c r="J179" s="6"/>
      <c r="K179" s="43">
        <v>49128</v>
      </c>
      <c r="L179" s="42" t="s">
        <v>7</v>
      </c>
      <c r="N179" s="57">
        <f t="shared" si="4"/>
        <v>49430</v>
      </c>
      <c r="O179" s="58" t="s">
        <v>7</v>
      </c>
      <c r="P179" s="35"/>
      <c r="Q179" s="57">
        <f t="shared" si="5"/>
        <v>49430</v>
      </c>
      <c r="R179" s="58" t="s">
        <v>7</v>
      </c>
      <c r="S179" s="35"/>
    </row>
    <row r="180" spans="2:19" s="34" customFormat="1" ht="16.2" thickBot="1">
      <c r="D180" s="56"/>
      <c r="E180" s="6"/>
      <c r="F180" s="6"/>
      <c r="H180" s="45">
        <v>49777</v>
      </c>
      <c r="I180" s="46" t="s">
        <v>7</v>
      </c>
      <c r="J180" s="6"/>
      <c r="K180" s="47">
        <v>49129</v>
      </c>
      <c r="L180" s="46" t="s">
        <v>7</v>
      </c>
      <c r="N180" s="57">
        <f t="shared" si="4"/>
        <v>49476</v>
      </c>
      <c r="O180" s="59" t="s">
        <v>7</v>
      </c>
      <c r="P180" s="35"/>
      <c r="Q180" s="57">
        <f t="shared" si="5"/>
        <v>49476</v>
      </c>
      <c r="R180" s="59" t="s">
        <v>7</v>
      </c>
      <c r="S180" s="35"/>
    </row>
    <row r="181" spans="2:19" s="34" customFormat="1" ht="16.2" thickBot="1">
      <c r="D181" s="56"/>
      <c r="E181" s="6"/>
      <c r="F181" s="6"/>
      <c r="H181" s="45">
        <v>49779</v>
      </c>
      <c r="I181" s="46" t="s">
        <v>7</v>
      </c>
      <c r="J181" s="6"/>
      <c r="K181" s="47">
        <v>49163</v>
      </c>
      <c r="L181" s="46" t="s">
        <v>7</v>
      </c>
      <c r="N181" s="57">
        <f t="shared" si="4"/>
        <v>49477</v>
      </c>
      <c r="O181" s="59" t="s">
        <v>7</v>
      </c>
      <c r="P181" s="35"/>
      <c r="Q181" s="57">
        <f t="shared" si="5"/>
        <v>49477</v>
      </c>
      <c r="R181" s="59" t="s">
        <v>7</v>
      </c>
      <c r="S181" s="35"/>
    </row>
    <row r="182" spans="2:19" s="34" customFormat="1" ht="16.2" thickBot="1">
      <c r="D182" s="56"/>
      <c r="E182" s="6"/>
      <c r="F182" s="6"/>
      <c r="H182" s="45">
        <v>49783</v>
      </c>
      <c r="I182" s="46" t="s">
        <v>7</v>
      </c>
      <c r="J182" s="6"/>
      <c r="K182" s="47">
        <v>49235</v>
      </c>
      <c r="L182" s="46" t="s">
        <v>7</v>
      </c>
      <c r="N182" s="57">
        <f t="shared" si="4"/>
        <v>49576</v>
      </c>
      <c r="O182" s="59" t="s">
        <v>7</v>
      </c>
      <c r="P182" s="35"/>
      <c r="Q182" s="57">
        <f t="shared" si="5"/>
        <v>49576</v>
      </c>
      <c r="R182" s="59" t="s">
        <v>7</v>
      </c>
      <c r="S182" s="35"/>
    </row>
    <row r="183" spans="2:19" s="34" customFormat="1" ht="16.2" thickBot="1">
      <c r="D183" s="56"/>
      <c r="E183" s="6"/>
      <c r="F183" s="6"/>
      <c r="H183" s="50">
        <v>49796</v>
      </c>
      <c r="I183" s="46" t="s">
        <v>7</v>
      </c>
      <c r="J183" s="6"/>
      <c r="K183" s="47">
        <v>49241</v>
      </c>
      <c r="L183" s="46" t="s">
        <v>7</v>
      </c>
      <c r="N183" s="57">
        <f t="shared" si="4"/>
        <v>49577</v>
      </c>
      <c r="O183" s="59" t="s">
        <v>7</v>
      </c>
      <c r="P183" s="35"/>
      <c r="Q183" s="57">
        <f t="shared" si="5"/>
        <v>49577</v>
      </c>
      <c r="R183" s="59" t="s">
        <v>7</v>
      </c>
      <c r="S183" s="35"/>
    </row>
    <row r="184" spans="2:19" s="34" customFormat="1" ht="16.2" thickBot="1">
      <c r="B184" s="6"/>
      <c r="C184" s="6"/>
      <c r="D184" s="56"/>
      <c r="E184" s="6"/>
      <c r="F184" s="6"/>
      <c r="H184" s="40">
        <v>49821</v>
      </c>
      <c r="I184" s="51" t="s">
        <v>7</v>
      </c>
      <c r="J184" s="6"/>
      <c r="K184" s="52">
        <v>49303</v>
      </c>
      <c r="L184" s="51" t="s">
        <v>7</v>
      </c>
      <c r="N184" s="57">
        <f t="shared" si="4"/>
        <v>49659</v>
      </c>
      <c r="O184" s="60" t="s">
        <v>7</v>
      </c>
      <c r="P184" s="35"/>
      <c r="Q184" s="57">
        <f t="shared" si="5"/>
        <v>49659</v>
      </c>
      <c r="R184" s="60" t="s">
        <v>7</v>
      </c>
      <c r="S184" s="35"/>
    </row>
    <row r="185" spans="2:19" s="34" customFormat="1" ht="16.2" thickBot="1">
      <c r="B185" s="6"/>
      <c r="C185" s="6"/>
      <c r="D185" s="56"/>
      <c r="E185" s="6"/>
      <c r="F185" s="6"/>
      <c r="H185" s="45">
        <v>49898</v>
      </c>
      <c r="I185" s="42" t="s">
        <v>7</v>
      </c>
      <c r="J185" s="6"/>
      <c r="K185" s="43">
        <v>49310</v>
      </c>
      <c r="L185" s="42" t="s">
        <v>7</v>
      </c>
      <c r="N185" s="57">
        <f t="shared" si="4"/>
        <v>49668</v>
      </c>
      <c r="O185" s="58" t="s">
        <v>7</v>
      </c>
      <c r="P185" s="35"/>
      <c r="Q185" s="57">
        <f t="shared" si="5"/>
        <v>49668</v>
      </c>
      <c r="R185" s="58" t="s">
        <v>7</v>
      </c>
      <c r="S185" s="35"/>
    </row>
    <row r="186" spans="2:19" s="34" customFormat="1" ht="16.2" thickBot="1">
      <c r="B186" s="6"/>
      <c r="C186" s="6"/>
      <c r="D186" s="56"/>
      <c r="E186" s="6"/>
      <c r="F186" s="6"/>
      <c r="H186" s="45">
        <v>49899</v>
      </c>
      <c r="I186" s="46" t="s">
        <v>7</v>
      </c>
      <c r="J186" s="6"/>
      <c r="K186" s="47">
        <v>49376</v>
      </c>
      <c r="L186" s="46" t="s">
        <v>7</v>
      </c>
      <c r="N186" s="57">
        <f t="shared" si="4"/>
        <v>49669</v>
      </c>
      <c r="O186" s="59" t="s">
        <v>7</v>
      </c>
      <c r="P186" s="35"/>
      <c r="Q186" s="57">
        <f t="shared" si="5"/>
        <v>49669</v>
      </c>
      <c r="R186" s="59" t="s">
        <v>7</v>
      </c>
      <c r="S186" s="35"/>
    </row>
    <row r="187" spans="2:19" s="34" customFormat="1" ht="16.2" thickBot="1">
      <c r="B187" s="6"/>
      <c r="C187" s="6"/>
      <c r="D187" s="56"/>
      <c r="E187" s="6"/>
      <c r="F187" s="6"/>
      <c r="H187" s="45">
        <v>50031</v>
      </c>
      <c r="I187" s="46" t="s">
        <v>7</v>
      </c>
      <c r="J187" s="6"/>
      <c r="K187" s="47">
        <v>49380</v>
      </c>
      <c r="L187" s="46" t="s">
        <v>7</v>
      </c>
      <c r="N187" s="57">
        <f t="shared" si="4"/>
        <v>49675</v>
      </c>
      <c r="O187" s="59" t="s">
        <v>7</v>
      </c>
      <c r="P187" s="35"/>
      <c r="Q187" s="57">
        <f t="shared" si="5"/>
        <v>49675</v>
      </c>
      <c r="R187" s="59" t="s">
        <v>7</v>
      </c>
      <c r="S187" s="35"/>
    </row>
    <row r="188" spans="2:19" s="34" customFormat="1" ht="16.2" thickBot="1">
      <c r="B188" s="6"/>
      <c r="C188" s="6"/>
      <c r="D188" s="56"/>
      <c r="E188" s="6"/>
      <c r="F188" s="6"/>
      <c r="H188" s="45">
        <v>50034</v>
      </c>
      <c r="I188" s="46" t="s">
        <v>7</v>
      </c>
      <c r="J188" s="6"/>
      <c r="K188" s="47">
        <v>49391</v>
      </c>
      <c r="L188" s="46" t="s">
        <v>7</v>
      </c>
      <c r="N188" s="57">
        <f t="shared" si="4"/>
        <v>49676</v>
      </c>
      <c r="O188" s="59" t="s">
        <v>7</v>
      </c>
      <c r="P188" s="35"/>
      <c r="Q188" s="57">
        <f t="shared" si="5"/>
        <v>49676</v>
      </c>
      <c r="R188" s="59" t="s">
        <v>7</v>
      </c>
      <c r="S188" s="35"/>
    </row>
    <row r="189" spans="2:19" s="34" customFormat="1" ht="16.2" thickBot="1">
      <c r="B189" s="6"/>
      <c r="C189" s="6"/>
      <c r="D189" s="56"/>
      <c r="E189" s="6"/>
      <c r="F189" s="6"/>
      <c r="H189" s="50">
        <v>50035</v>
      </c>
      <c r="I189" s="46" t="s">
        <v>7</v>
      </c>
      <c r="J189" s="6"/>
      <c r="K189" s="47">
        <v>49392</v>
      </c>
      <c r="L189" s="46" t="s">
        <v>7</v>
      </c>
      <c r="N189" s="57">
        <f t="shared" si="4"/>
        <v>49755</v>
      </c>
      <c r="O189" s="59" t="s">
        <v>7</v>
      </c>
      <c r="P189" s="35"/>
      <c r="Q189" s="57">
        <f t="shared" si="5"/>
        <v>49755</v>
      </c>
      <c r="R189" s="59" t="s">
        <v>7</v>
      </c>
      <c r="S189" s="35"/>
    </row>
    <row r="190" spans="2:19" s="34" customFormat="1" ht="16.2" thickBot="1">
      <c r="B190" s="6"/>
      <c r="C190" s="6"/>
      <c r="D190" s="56"/>
      <c r="E190" s="6"/>
      <c r="F190" s="6"/>
      <c r="H190" s="40">
        <v>50041</v>
      </c>
      <c r="I190" s="51" t="s">
        <v>7</v>
      </c>
      <c r="J190" s="6"/>
      <c r="K190" s="52">
        <v>49394</v>
      </c>
      <c r="L190" s="51" t="s">
        <v>7</v>
      </c>
      <c r="N190" s="57">
        <f t="shared" si="4"/>
        <v>49766</v>
      </c>
      <c r="O190" s="60" t="s">
        <v>7</v>
      </c>
      <c r="P190" s="35"/>
      <c r="Q190" s="57">
        <f t="shared" si="5"/>
        <v>49766</v>
      </c>
      <c r="R190" s="60" t="s">
        <v>7</v>
      </c>
      <c r="S190" s="35"/>
    </row>
    <row r="191" spans="2:19" s="34" customFormat="1" ht="16.2" thickBot="1">
      <c r="B191" s="6"/>
      <c r="C191" s="6"/>
      <c r="D191" s="56"/>
      <c r="E191" s="6"/>
      <c r="F191" s="6"/>
      <c r="H191" s="45">
        <v>50092</v>
      </c>
      <c r="I191" s="42" t="s">
        <v>7</v>
      </c>
      <c r="J191" s="6"/>
      <c r="K191" s="43">
        <v>49427</v>
      </c>
      <c r="L191" s="42" t="s">
        <v>7</v>
      </c>
      <c r="N191" s="57">
        <f t="shared" si="4"/>
        <v>49775</v>
      </c>
      <c r="O191" s="58" t="s">
        <v>7</v>
      </c>
      <c r="P191" s="35"/>
      <c r="Q191" s="57">
        <f t="shared" si="5"/>
        <v>49775</v>
      </c>
      <c r="R191" s="58" t="s">
        <v>7</v>
      </c>
      <c r="S191" s="35"/>
    </row>
    <row r="192" spans="2:19" s="34" customFormat="1" ht="16.2" thickBot="1">
      <c r="B192" s="6"/>
      <c r="C192" s="6"/>
      <c r="D192" s="56"/>
      <c r="E192" s="6"/>
      <c r="F192" s="6"/>
      <c r="H192" s="45">
        <v>50133</v>
      </c>
      <c r="I192" s="46" t="s">
        <v>7</v>
      </c>
      <c r="J192" s="6"/>
      <c r="K192" s="47">
        <v>49430</v>
      </c>
      <c r="L192" s="46" t="s">
        <v>7</v>
      </c>
      <c r="N192" s="57">
        <f t="shared" si="4"/>
        <v>49792</v>
      </c>
      <c r="O192" s="59" t="s">
        <v>7</v>
      </c>
      <c r="P192" s="35"/>
      <c r="Q192" s="57">
        <f t="shared" si="5"/>
        <v>49792</v>
      </c>
      <c r="R192" s="59" t="s">
        <v>7</v>
      </c>
      <c r="S192" s="35"/>
    </row>
    <row r="193" spans="2:19" s="34" customFormat="1" ht="16.2" thickBot="1">
      <c r="B193" s="6"/>
      <c r="C193" s="6"/>
      <c r="D193" s="56"/>
      <c r="E193" s="6"/>
      <c r="F193" s="6"/>
      <c r="H193" s="45">
        <v>50134</v>
      </c>
      <c r="I193" s="46" t="s">
        <v>7</v>
      </c>
      <c r="J193" s="6"/>
      <c r="K193" s="47">
        <v>49454</v>
      </c>
      <c r="L193" s="46" t="s">
        <v>7</v>
      </c>
      <c r="N193" s="57">
        <f t="shared" si="4"/>
        <v>49796</v>
      </c>
      <c r="O193" s="59" t="s">
        <v>7</v>
      </c>
      <c r="P193" s="35"/>
      <c r="Q193" s="57">
        <f t="shared" si="5"/>
        <v>49796</v>
      </c>
      <c r="R193" s="59" t="s">
        <v>7</v>
      </c>
      <c r="S193" s="35"/>
    </row>
    <row r="194" spans="2:19" s="34" customFormat="1" ht="16.2" thickBot="1">
      <c r="B194" s="6"/>
      <c r="C194" s="6"/>
      <c r="D194" s="56"/>
      <c r="E194" s="6"/>
      <c r="F194" s="6"/>
      <c r="H194" s="45">
        <v>50136</v>
      </c>
      <c r="I194" s="46" t="s">
        <v>7</v>
      </c>
      <c r="J194" s="6"/>
      <c r="K194" s="47">
        <v>49492</v>
      </c>
      <c r="L194" s="46" t="s">
        <v>7</v>
      </c>
      <c r="N194" s="57">
        <f t="shared" si="4"/>
        <v>49842</v>
      </c>
      <c r="O194" s="59" t="s">
        <v>7</v>
      </c>
      <c r="P194" s="35"/>
      <c r="Q194" s="57">
        <f t="shared" si="5"/>
        <v>49842</v>
      </c>
      <c r="R194" s="59" t="s">
        <v>7</v>
      </c>
      <c r="S194" s="35"/>
    </row>
    <row r="195" spans="2:19" s="34" customFormat="1" ht="16.2" thickBot="1">
      <c r="B195" s="6"/>
      <c r="C195" s="6"/>
      <c r="D195" s="56"/>
      <c r="E195" s="6"/>
      <c r="F195" s="6"/>
      <c r="H195" s="50">
        <v>50148</v>
      </c>
      <c r="I195" s="46" t="s">
        <v>7</v>
      </c>
      <c r="J195" s="6"/>
      <c r="K195" s="47">
        <v>49493</v>
      </c>
      <c r="L195" s="46" t="s">
        <v>7</v>
      </c>
      <c r="N195" s="57">
        <f t="shared" si="4"/>
        <v>49843</v>
      </c>
      <c r="O195" s="59" t="s">
        <v>7</v>
      </c>
      <c r="P195" s="35"/>
      <c r="Q195" s="57">
        <f t="shared" si="5"/>
        <v>49843</v>
      </c>
      <c r="R195" s="59" t="s">
        <v>7</v>
      </c>
      <c r="S195" s="35"/>
    </row>
    <row r="196" spans="2:19" s="34" customFormat="1" ht="16.2" thickBot="1">
      <c r="B196" s="6"/>
      <c r="C196" s="6"/>
      <c r="D196" s="56"/>
      <c r="E196" s="6"/>
      <c r="F196" s="6"/>
      <c r="H196" s="40">
        <v>50161</v>
      </c>
      <c r="I196" s="51" t="s">
        <v>7</v>
      </c>
      <c r="J196" s="6"/>
      <c r="K196" s="52">
        <v>49527</v>
      </c>
      <c r="L196" s="51" t="s">
        <v>7</v>
      </c>
      <c r="N196" s="57">
        <f t="shared" si="4"/>
        <v>49942</v>
      </c>
      <c r="O196" s="60" t="s">
        <v>7</v>
      </c>
      <c r="P196" s="35"/>
      <c r="Q196" s="57">
        <f t="shared" si="5"/>
        <v>49942</v>
      </c>
      <c r="R196" s="60" t="s">
        <v>7</v>
      </c>
      <c r="S196" s="35"/>
    </row>
    <row r="197" spans="2:19" s="34" customFormat="1" ht="16.2" thickBot="1">
      <c r="B197" s="6"/>
      <c r="C197" s="6"/>
      <c r="D197" s="56"/>
      <c r="E197" s="6"/>
      <c r="F197" s="6"/>
      <c r="H197" s="45">
        <v>50185</v>
      </c>
      <c r="I197" s="42" t="s">
        <v>7</v>
      </c>
      <c r="J197" s="6"/>
      <c r="K197" s="43">
        <v>49600</v>
      </c>
      <c r="L197" s="42" t="s">
        <v>7</v>
      </c>
      <c r="N197" s="57">
        <f t="shared" si="4"/>
        <v>49943</v>
      </c>
      <c r="O197" s="58" t="s">
        <v>7</v>
      </c>
      <c r="P197" s="35"/>
      <c r="Q197" s="57">
        <f t="shared" si="5"/>
        <v>49943</v>
      </c>
      <c r="R197" s="58" t="s">
        <v>7</v>
      </c>
      <c r="S197" s="35"/>
    </row>
    <row r="198" spans="2:19" s="34" customFormat="1" ht="16.2" thickBot="1">
      <c r="B198" s="6"/>
      <c r="C198" s="6"/>
      <c r="D198" s="56"/>
      <c r="E198" s="6"/>
      <c r="F198" s="6"/>
      <c r="H198" s="45">
        <v>50262</v>
      </c>
      <c r="I198" s="46" t="s">
        <v>7</v>
      </c>
      <c r="J198" s="6"/>
      <c r="K198" s="47">
        <v>49606</v>
      </c>
      <c r="L198" s="46" t="s">
        <v>7</v>
      </c>
      <c r="N198" s="57">
        <f t="shared" si="4"/>
        <v>50025</v>
      </c>
      <c r="O198" s="59" t="s">
        <v>7</v>
      </c>
      <c r="P198" s="35"/>
      <c r="Q198" s="57">
        <f t="shared" si="5"/>
        <v>50025</v>
      </c>
      <c r="R198" s="59" t="s">
        <v>7</v>
      </c>
      <c r="S198" s="35"/>
    </row>
    <row r="199" spans="2:19" s="34" customFormat="1" ht="16.2" thickBot="1">
      <c r="B199" s="6"/>
      <c r="C199" s="6"/>
      <c r="D199" s="56"/>
      <c r="E199" s="6"/>
      <c r="F199" s="6"/>
      <c r="H199" s="45">
        <v>50263</v>
      </c>
      <c r="I199" s="46" t="s">
        <v>7</v>
      </c>
      <c r="J199" s="6"/>
      <c r="K199" s="47">
        <v>49668</v>
      </c>
      <c r="L199" s="46" t="s">
        <v>7</v>
      </c>
      <c r="N199" s="57">
        <f t="shared" si="4"/>
        <v>50034</v>
      </c>
      <c r="O199" s="59" t="s">
        <v>7</v>
      </c>
      <c r="P199" s="35"/>
      <c r="Q199" s="57">
        <f t="shared" si="5"/>
        <v>50034</v>
      </c>
      <c r="R199" s="59" t="s">
        <v>7</v>
      </c>
      <c r="S199" s="35"/>
    </row>
    <row r="200" spans="2:19" s="34" customFormat="1" ht="16.2" thickBot="1">
      <c r="B200" s="6"/>
      <c r="C200" s="6"/>
      <c r="D200" s="56"/>
      <c r="E200" s="6"/>
      <c r="F200" s="6"/>
      <c r="H200" s="45">
        <v>50396</v>
      </c>
      <c r="I200" s="46" t="s">
        <v>7</v>
      </c>
      <c r="J200" s="6"/>
      <c r="K200" s="47">
        <v>49675</v>
      </c>
      <c r="L200" s="46" t="s">
        <v>7</v>
      </c>
      <c r="N200" s="57">
        <f t="shared" si="4"/>
        <v>50035</v>
      </c>
      <c r="O200" s="59" t="s">
        <v>7</v>
      </c>
      <c r="P200" s="35"/>
      <c r="Q200" s="57">
        <f t="shared" si="5"/>
        <v>50035</v>
      </c>
      <c r="R200" s="59" t="s">
        <v>7</v>
      </c>
      <c r="S200" s="35"/>
    </row>
    <row r="201" spans="2:19" s="34" customFormat="1" ht="16.2" thickBot="1">
      <c r="B201" s="6"/>
      <c r="C201" s="6"/>
      <c r="D201" s="56"/>
      <c r="E201" s="6"/>
      <c r="F201" s="6"/>
      <c r="H201" s="50">
        <v>50399</v>
      </c>
      <c r="I201" s="46" t="s">
        <v>7</v>
      </c>
      <c r="J201" s="6"/>
      <c r="K201" s="47">
        <v>49742</v>
      </c>
      <c r="L201" s="46" t="s">
        <v>7</v>
      </c>
      <c r="N201" s="57">
        <f t="shared" si="4"/>
        <v>50041</v>
      </c>
      <c r="O201" s="59" t="s">
        <v>7</v>
      </c>
      <c r="P201" s="35"/>
      <c r="Q201" s="57">
        <f t="shared" si="5"/>
        <v>50041</v>
      </c>
      <c r="R201" s="59" t="s">
        <v>7</v>
      </c>
      <c r="S201" s="35"/>
    </row>
    <row r="202" spans="2:19" s="34" customFormat="1" ht="16.2" thickBot="1">
      <c r="B202" s="6"/>
      <c r="C202" s="6"/>
      <c r="D202" s="56"/>
      <c r="E202" s="6"/>
      <c r="F202" s="6"/>
      <c r="H202" s="40">
        <v>50400</v>
      </c>
      <c r="I202" s="51" t="s">
        <v>7</v>
      </c>
      <c r="J202" s="6"/>
      <c r="K202" s="52">
        <v>49746</v>
      </c>
      <c r="L202" s="51" t="s">
        <v>7</v>
      </c>
      <c r="N202" s="57">
        <f t="shared" si="4"/>
        <v>50042</v>
      </c>
      <c r="O202" s="60" t="s">
        <v>7</v>
      </c>
      <c r="P202" s="35"/>
      <c r="Q202" s="57">
        <f t="shared" si="5"/>
        <v>50042</v>
      </c>
      <c r="R202" s="60" t="s">
        <v>7</v>
      </c>
      <c r="S202" s="35"/>
    </row>
    <row r="203" spans="2:19" s="34" customFormat="1" ht="16.2" thickBot="1">
      <c r="B203" s="6"/>
      <c r="C203" s="6"/>
      <c r="D203" s="56"/>
      <c r="E203" s="6"/>
      <c r="F203" s="6"/>
      <c r="H203" s="45">
        <v>50406</v>
      </c>
      <c r="I203" s="42" t="s">
        <v>7</v>
      </c>
      <c r="J203" s="6"/>
      <c r="K203" s="43">
        <v>49776</v>
      </c>
      <c r="L203" s="42" t="s">
        <v>7</v>
      </c>
      <c r="N203" s="57">
        <f t="shared" si="4"/>
        <v>50120</v>
      </c>
      <c r="O203" s="58" t="s">
        <v>7</v>
      </c>
      <c r="P203" s="35"/>
      <c r="Q203" s="57">
        <f t="shared" si="5"/>
        <v>50120</v>
      </c>
      <c r="R203" s="58" t="s">
        <v>7</v>
      </c>
      <c r="S203" s="35"/>
    </row>
    <row r="204" spans="2:19" s="34" customFormat="1" ht="16.2" thickBot="1">
      <c r="B204" s="6"/>
      <c r="C204" s="6"/>
      <c r="D204" s="56"/>
      <c r="E204" s="6"/>
      <c r="F204" s="6"/>
      <c r="H204" s="45">
        <v>50458</v>
      </c>
      <c r="I204" s="46" t="s">
        <v>7</v>
      </c>
      <c r="J204" s="6"/>
      <c r="K204" s="47">
        <v>49777</v>
      </c>
      <c r="L204" s="46" t="s">
        <v>7</v>
      </c>
      <c r="N204" s="57">
        <f t="shared" si="4"/>
        <v>50131</v>
      </c>
      <c r="O204" s="59" t="s">
        <v>7</v>
      </c>
      <c r="P204" s="35"/>
      <c r="Q204" s="57">
        <f t="shared" si="5"/>
        <v>50131</v>
      </c>
      <c r="R204" s="59" t="s">
        <v>7</v>
      </c>
      <c r="S204" s="35"/>
    </row>
    <row r="205" spans="2:19" s="34" customFormat="1" ht="16.2" thickBot="1">
      <c r="B205" s="6"/>
      <c r="C205" s="6"/>
      <c r="D205" s="56"/>
      <c r="E205" s="6"/>
      <c r="F205" s="6"/>
      <c r="H205" s="45">
        <v>50514</v>
      </c>
      <c r="I205" s="46" t="s">
        <v>7</v>
      </c>
      <c r="J205" s="6"/>
      <c r="K205" s="47">
        <v>49779</v>
      </c>
      <c r="L205" s="46" t="s">
        <v>7</v>
      </c>
      <c r="N205" s="57">
        <f t="shared" si="4"/>
        <v>50140</v>
      </c>
      <c r="O205" s="59" t="s">
        <v>7</v>
      </c>
      <c r="P205" s="35"/>
      <c r="Q205" s="57">
        <f t="shared" si="5"/>
        <v>50140</v>
      </c>
      <c r="R205" s="59" t="s">
        <v>7</v>
      </c>
      <c r="S205" s="35"/>
    </row>
    <row r="206" spans="2:19" s="34" customFormat="1" ht="16.2" thickBot="1">
      <c r="B206" s="6"/>
      <c r="C206" s="6"/>
      <c r="D206" s="56"/>
      <c r="E206" s="6"/>
      <c r="F206" s="6"/>
      <c r="H206" s="45">
        <v>50518</v>
      </c>
      <c r="I206" s="46" t="s">
        <v>7</v>
      </c>
      <c r="J206" s="6"/>
      <c r="K206" s="47">
        <v>49793</v>
      </c>
      <c r="L206" s="46" t="s">
        <v>7</v>
      </c>
      <c r="N206" s="57">
        <f t="shared" si="4"/>
        <v>50157</v>
      </c>
      <c r="O206" s="59" t="s">
        <v>7</v>
      </c>
      <c r="P206" s="35"/>
      <c r="Q206" s="57">
        <f t="shared" si="5"/>
        <v>50157</v>
      </c>
      <c r="R206" s="59" t="s">
        <v>7</v>
      </c>
      <c r="S206" s="35"/>
    </row>
    <row r="207" spans="2:19" s="34" customFormat="1" ht="16.2" thickBot="1">
      <c r="B207" s="6"/>
      <c r="C207" s="6"/>
      <c r="D207" s="56"/>
      <c r="E207" s="6"/>
      <c r="F207" s="6"/>
      <c r="H207" s="50">
        <v>50519</v>
      </c>
      <c r="I207" s="46" t="s">
        <v>7</v>
      </c>
      <c r="J207" s="6"/>
      <c r="K207" s="47">
        <v>49796</v>
      </c>
      <c r="L207" s="46" t="s">
        <v>7</v>
      </c>
      <c r="N207" s="57">
        <f t="shared" si="4"/>
        <v>50161</v>
      </c>
      <c r="O207" s="59" t="s">
        <v>7</v>
      </c>
      <c r="P207" s="35"/>
      <c r="Q207" s="57">
        <f t="shared" si="5"/>
        <v>50161</v>
      </c>
      <c r="R207" s="59" t="s">
        <v>7</v>
      </c>
      <c r="S207" s="35"/>
    </row>
    <row r="208" spans="2:19" s="34" customFormat="1" ht="16.2" thickBot="1">
      <c r="B208" s="6"/>
      <c r="C208" s="6"/>
      <c r="D208" s="56"/>
      <c r="E208" s="6"/>
      <c r="F208" s="6"/>
      <c r="H208" s="40">
        <v>50521</v>
      </c>
      <c r="I208" s="51" t="s">
        <v>7</v>
      </c>
      <c r="J208" s="6"/>
      <c r="K208" s="52">
        <v>49821</v>
      </c>
      <c r="L208" s="51" t="s">
        <v>7</v>
      </c>
      <c r="N208" s="57">
        <f t="shared" si="4"/>
        <v>50207</v>
      </c>
      <c r="O208" s="60" t="s">
        <v>7</v>
      </c>
      <c r="P208" s="35"/>
      <c r="Q208" s="57">
        <f t="shared" si="5"/>
        <v>50207</v>
      </c>
      <c r="R208" s="60" t="s">
        <v>7</v>
      </c>
      <c r="S208" s="35"/>
    </row>
    <row r="209" spans="2:19" s="34" customFormat="1" ht="16.2" thickBot="1">
      <c r="B209" s="6"/>
      <c r="C209" s="6"/>
      <c r="D209" s="56"/>
      <c r="E209" s="6"/>
      <c r="F209" s="6"/>
      <c r="H209" s="45">
        <v>50526</v>
      </c>
      <c r="I209" s="42" t="s">
        <v>7</v>
      </c>
      <c r="J209" s="6"/>
      <c r="K209" s="43">
        <v>49863</v>
      </c>
      <c r="L209" s="42" t="s">
        <v>7</v>
      </c>
      <c r="N209" s="57">
        <f t="shared" si="4"/>
        <v>50208</v>
      </c>
      <c r="O209" s="58" t="s">
        <v>7</v>
      </c>
      <c r="P209" s="35"/>
      <c r="Q209" s="57">
        <f t="shared" si="5"/>
        <v>50208</v>
      </c>
      <c r="R209" s="58" t="s">
        <v>7</v>
      </c>
      <c r="S209" s="35"/>
    </row>
    <row r="210" spans="2:19" s="34" customFormat="1" ht="16.2" thickBot="1">
      <c r="B210" s="6"/>
      <c r="C210" s="6"/>
      <c r="D210" s="56"/>
      <c r="E210" s="6"/>
      <c r="F210" s="6"/>
      <c r="H210" s="45">
        <v>50550</v>
      </c>
      <c r="I210" s="46" t="s">
        <v>7</v>
      </c>
      <c r="J210" s="6"/>
      <c r="K210" s="47">
        <v>49864</v>
      </c>
      <c r="L210" s="46" t="s">
        <v>7</v>
      </c>
      <c r="N210" s="57">
        <f t="shared" si="4"/>
        <v>50307</v>
      </c>
      <c r="O210" s="59" t="s">
        <v>7</v>
      </c>
      <c r="P210" s="35"/>
      <c r="Q210" s="57">
        <f t="shared" si="5"/>
        <v>50307</v>
      </c>
      <c r="R210" s="59" t="s">
        <v>7</v>
      </c>
      <c r="S210" s="35"/>
    </row>
    <row r="211" spans="2:19" s="34" customFormat="1" ht="16.2" thickBot="1">
      <c r="B211" s="6"/>
      <c r="C211" s="6"/>
      <c r="D211" s="56"/>
      <c r="E211" s="6"/>
      <c r="F211" s="6"/>
      <c r="H211" s="45">
        <v>50626</v>
      </c>
      <c r="I211" s="46" t="s">
        <v>7</v>
      </c>
      <c r="J211" s="6"/>
      <c r="K211" s="47">
        <v>49891</v>
      </c>
      <c r="L211" s="46" t="s">
        <v>7</v>
      </c>
      <c r="N211" s="57">
        <f t="shared" si="4"/>
        <v>50308</v>
      </c>
      <c r="O211" s="59" t="s">
        <v>7</v>
      </c>
      <c r="P211" s="35"/>
      <c r="Q211" s="57">
        <f t="shared" si="5"/>
        <v>50308</v>
      </c>
      <c r="R211" s="59" t="s">
        <v>7</v>
      </c>
      <c r="S211" s="35"/>
    </row>
    <row r="212" spans="2:19" s="34" customFormat="1" ht="16.2" thickBot="1">
      <c r="B212" s="6"/>
      <c r="C212" s="6"/>
      <c r="D212" s="56"/>
      <c r="E212" s="6"/>
      <c r="F212" s="6"/>
      <c r="H212" s="45">
        <v>50627</v>
      </c>
      <c r="I212" s="46" t="s">
        <v>7</v>
      </c>
      <c r="J212" s="6"/>
      <c r="K212" s="47">
        <v>49966</v>
      </c>
      <c r="L212" s="46" t="s">
        <v>7</v>
      </c>
      <c r="N212" s="57">
        <f t="shared" ref="N212:N275" si="6">DATE(YEAR(N198)+1,MONTH(N198),DAY(N198))</f>
        <v>50390</v>
      </c>
      <c r="O212" s="59" t="s">
        <v>7</v>
      </c>
      <c r="P212" s="35"/>
      <c r="Q212" s="57">
        <f t="shared" ref="Q212:Q275" si="7">DATE(YEAR(Q198)+1,MONTH(Q198),DAY(Q198))</f>
        <v>50390</v>
      </c>
      <c r="R212" s="59" t="s">
        <v>7</v>
      </c>
      <c r="S212" s="35"/>
    </row>
    <row r="213" spans="2:19" s="34" customFormat="1" ht="16.2" thickBot="1">
      <c r="B213" s="6"/>
      <c r="C213" s="6"/>
      <c r="D213" s="56"/>
      <c r="E213" s="6"/>
      <c r="F213" s="6"/>
      <c r="H213" s="50">
        <v>50761</v>
      </c>
      <c r="I213" s="46" t="s">
        <v>7</v>
      </c>
      <c r="J213" s="6"/>
      <c r="K213" s="47">
        <v>49972</v>
      </c>
      <c r="L213" s="46" t="s">
        <v>7</v>
      </c>
      <c r="N213" s="57">
        <f t="shared" si="6"/>
        <v>50399</v>
      </c>
      <c r="O213" s="59" t="s">
        <v>7</v>
      </c>
      <c r="P213" s="35"/>
      <c r="Q213" s="57">
        <f t="shared" si="7"/>
        <v>50399</v>
      </c>
      <c r="R213" s="59" t="s">
        <v>7</v>
      </c>
      <c r="S213" s="35"/>
    </row>
    <row r="214" spans="2:19" s="34" customFormat="1" ht="16.2" thickBot="1">
      <c r="B214" s="6"/>
      <c r="C214" s="6"/>
      <c r="D214" s="56"/>
      <c r="E214" s="6"/>
      <c r="F214" s="6"/>
      <c r="H214" s="40">
        <v>50764</v>
      </c>
      <c r="I214" s="51" t="s">
        <v>7</v>
      </c>
      <c r="J214" s="6"/>
      <c r="K214" s="52">
        <v>50034</v>
      </c>
      <c r="L214" s="51" t="s">
        <v>7</v>
      </c>
      <c r="N214" s="57">
        <f t="shared" si="6"/>
        <v>50400</v>
      </c>
      <c r="O214" s="60" t="s">
        <v>7</v>
      </c>
      <c r="P214" s="35"/>
      <c r="Q214" s="57">
        <f t="shared" si="7"/>
        <v>50400</v>
      </c>
      <c r="R214" s="60" t="s">
        <v>7</v>
      </c>
      <c r="S214" s="35"/>
    </row>
    <row r="215" spans="2:19" s="34" customFormat="1" ht="16.2" thickBot="1">
      <c r="B215" s="6"/>
      <c r="C215" s="6"/>
      <c r="D215" s="56"/>
      <c r="E215" s="6"/>
      <c r="F215" s="6"/>
      <c r="H215" s="45">
        <v>50766</v>
      </c>
      <c r="I215" s="42" t="s">
        <v>7</v>
      </c>
      <c r="J215" s="6"/>
      <c r="K215" s="43">
        <v>50041</v>
      </c>
      <c r="L215" s="42" t="s">
        <v>7</v>
      </c>
      <c r="N215" s="57">
        <f t="shared" si="6"/>
        <v>50406</v>
      </c>
      <c r="O215" s="58" t="s">
        <v>7</v>
      </c>
      <c r="P215" s="35"/>
      <c r="Q215" s="57">
        <f t="shared" si="7"/>
        <v>50406</v>
      </c>
      <c r="R215" s="58" t="s">
        <v>7</v>
      </c>
      <c r="S215" s="35"/>
    </row>
    <row r="216" spans="2:19" s="34" customFormat="1" ht="16.2" thickBot="1">
      <c r="B216" s="6"/>
      <c r="C216" s="6"/>
      <c r="D216" s="56"/>
      <c r="E216" s="6"/>
      <c r="F216" s="6"/>
      <c r="H216" s="45">
        <v>50771</v>
      </c>
      <c r="I216" s="46" t="s">
        <v>7</v>
      </c>
      <c r="J216" s="6"/>
      <c r="K216" s="47">
        <v>50108</v>
      </c>
      <c r="L216" s="46" t="s">
        <v>7</v>
      </c>
      <c r="N216" s="57">
        <f t="shared" si="6"/>
        <v>50407</v>
      </c>
      <c r="O216" s="59" t="s">
        <v>7</v>
      </c>
      <c r="P216" s="35"/>
      <c r="Q216" s="57">
        <f t="shared" si="7"/>
        <v>50407</v>
      </c>
      <c r="R216" s="59" t="s">
        <v>7</v>
      </c>
      <c r="S216" s="35"/>
    </row>
    <row r="217" spans="2:19" s="34" customFormat="1" ht="16.2" thickBot="1">
      <c r="B217" s="6"/>
      <c r="C217" s="6"/>
      <c r="D217" s="56"/>
      <c r="E217" s="6"/>
      <c r="F217" s="6"/>
      <c r="H217" s="45">
        <v>50822</v>
      </c>
      <c r="I217" s="46" t="s">
        <v>7</v>
      </c>
      <c r="J217" s="6"/>
      <c r="K217" s="47">
        <v>50111</v>
      </c>
      <c r="L217" s="46" t="s">
        <v>7</v>
      </c>
      <c r="N217" s="57">
        <f t="shared" si="6"/>
        <v>50485</v>
      </c>
      <c r="O217" s="59" t="s">
        <v>7</v>
      </c>
      <c r="P217" s="35"/>
      <c r="Q217" s="57">
        <f t="shared" si="7"/>
        <v>50485</v>
      </c>
      <c r="R217" s="59" t="s">
        <v>7</v>
      </c>
      <c r="S217" s="35"/>
    </row>
    <row r="218" spans="2:19" s="34" customFormat="1" ht="16.2" thickBot="1">
      <c r="B218" s="6"/>
      <c r="C218" s="6"/>
      <c r="D218" s="56"/>
      <c r="E218" s="6"/>
      <c r="F218" s="6"/>
      <c r="H218" s="45">
        <v>50868</v>
      </c>
      <c r="I218" s="46" t="s">
        <v>7</v>
      </c>
      <c r="J218" s="6"/>
      <c r="K218" s="47">
        <v>50133</v>
      </c>
      <c r="L218" s="46" t="s">
        <v>7</v>
      </c>
      <c r="N218" s="57">
        <f t="shared" si="6"/>
        <v>50496</v>
      </c>
      <c r="O218" s="59" t="s">
        <v>7</v>
      </c>
      <c r="P218" s="35"/>
      <c r="Q218" s="57">
        <f t="shared" si="7"/>
        <v>50496</v>
      </c>
      <c r="R218" s="59" t="s">
        <v>7</v>
      </c>
      <c r="S218" s="35"/>
    </row>
    <row r="219" spans="2:19" s="34" customFormat="1" ht="16.2" thickBot="1">
      <c r="B219" s="6"/>
      <c r="C219" s="6"/>
      <c r="D219" s="56"/>
      <c r="E219" s="6"/>
      <c r="F219" s="6"/>
      <c r="H219" s="50">
        <v>50869</v>
      </c>
      <c r="I219" s="46" t="s">
        <v>7</v>
      </c>
      <c r="J219" s="6"/>
      <c r="K219" s="47">
        <v>50134</v>
      </c>
      <c r="L219" s="46" t="s">
        <v>7</v>
      </c>
      <c r="N219" s="57">
        <f t="shared" si="6"/>
        <v>50505</v>
      </c>
      <c r="O219" s="59" t="s">
        <v>7</v>
      </c>
      <c r="P219" s="35"/>
      <c r="Q219" s="57">
        <f t="shared" si="7"/>
        <v>50505</v>
      </c>
      <c r="R219" s="59" t="s">
        <v>7</v>
      </c>
      <c r="S219" s="35"/>
    </row>
    <row r="220" spans="2:19" s="34" customFormat="1" ht="16.2" thickBot="1">
      <c r="B220" s="6"/>
      <c r="C220" s="6"/>
      <c r="D220" s="56"/>
      <c r="E220" s="6"/>
      <c r="F220" s="6"/>
      <c r="H220" s="40">
        <v>50871</v>
      </c>
      <c r="I220" s="51" t="s">
        <v>7</v>
      </c>
      <c r="J220" s="6"/>
      <c r="K220" s="52">
        <v>50136</v>
      </c>
      <c r="L220" s="51" t="s">
        <v>7</v>
      </c>
      <c r="N220" s="57">
        <f t="shared" si="6"/>
        <v>50522</v>
      </c>
      <c r="O220" s="60" t="s">
        <v>7</v>
      </c>
      <c r="P220" s="35"/>
      <c r="Q220" s="57">
        <f t="shared" si="7"/>
        <v>50522</v>
      </c>
      <c r="R220" s="60" t="s">
        <v>7</v>
      </c>
      <c r="S220" s="35"/>
    </row>
    <row r="221" spans="2:19" s="34" customFormat="1" ht="16.2" thickBot="1">
      <c r="B221" s="6"/>
      <c r="C221" s="6"/>
      <c r="D221" s="56"/>
      <c r="E221" s="6"/>
      <c r="F221" s="6"/>
      <c r="H221" s="45">
        <v>50878</v>
      </c>
      <c r="I221" s="42" t="s">
        <v>7</v>
      </c>
      <c r="J221" s="6"/>
      <c r="K221" s="43">
        <v>50158</v>
      </c>
      <c r="L221" s="42" t="s">
        <v>7</v>
      </c>
      <c r="N221" s="57">
        <f t="shared" si="6"/>
        <v>50526</v>
      </c>
      <c r="O221" s="58" t="s">
        <v>7</v>
      </c>
      <c r="P221" s="35"/>
      <c r="Q221" s="57">
        <f t="shared" si="7"/>
        <v>50526</v>
      </c>
      <c r="R221" s="58" t="s">
        <v>7</v>
      </c>
      <c r="S221" s="35"/>
    </row>
    <row r="222" spans="2:19" s="34" customFormat="1" ht="16.2" thickBot="1">
      <c r="B222" s="6"/>
      <c r="C222" s="6"/>
      <c r="D222" s="56"/>
      <c r="E222" s="6"/>
      <c r="F222" s="6"/>
      <c r="H222" s="45">
        <v>50892</v>
      </c>
      <c r="I222" s="46" t="s">
        <v>7</v>
      </c>
      <c r="J222" s="6"/>
      <c r="K222" s="47">
        <v>50161</v>
      </c>
      <c r="L222" s="46" t="s">
        <v>7</v>
      </c>
      <c r="N222" s="57">
        <f t="shared" si="6"/>
        <v>50572</v>
      </c>
      <c r="O222" s="59" t="s">
        <v>7</v>
      </c>
      <c r="P222" s="35"/>
      <c r="Q222" s="57">
        <f t="shared" si="7"/>
        <v>50572</v>
      </c>
      <c r="R222" s="59" t="s">
        <v>7</v>
      </c>
      <c r="S222" s="35"/>
    </row>
    <row r="223" spans="2:19" s="34" customFormat="1" ht="16.2" thickBot="1">
      <c r="B223" s="6"/>
      <c r="C223" s="6"/>
      <c r="D223" s="56"/>
      <c r="E223" s="6"/>
      <c r="F223" s="6"/>
      <c r="H223" s="45">
        <v>50915</v>
      </c>
      <c r="I223" s="46" t="s">
        <v>7</v>
      </c>
      <c r="J223" s="6"/>
      <c r="K223" s="47">
        <v>50185</v>
      </c>
      <c r="L223" s="46" t="s">
        <v>7</v>
      </c>
      <c r="N223" s="57">
        <f t="shared" si="6"/>
        <v>50573</v>
      </c>
      <c r="O223" s="59" t="s">
        <v>7</v>
      </c>
      <c r="P223" s="35"/>
      <c r="Q223" s="57">
        <f t="shared" si="7"/>
        <v>50573</v>
      </c>
      <c r="R223" s="59" t="s">
        <v>7</v>
      </c>
      <c r="S223" s="35"/>
    </row>
    <row r="224" spans="2:19" s="34" customFormat="1" ht="16.2" thickBot="1">
      <c r="B224" s="6"/>
      <c r="C224" s="6"/>
      <c r="D224" s="56"/>
      <c r="E224" s="6"/>
      <c r="F224" s="6"/>
      <c r="H224" s="45">
        <v>50990</v>
      </c>
      <c r="I224" s="46" t="s">
        <v>7</v>
      </c>
      <c r="J224" s="6"/>
      <c r="K224" s="47">
        <v>50227</v>
      </c>
      <c r="L224" s="46" t="s">
        <v>7</v>
      </c>
      <c r="N224" s="57">
        <f t="shared" si="6"/>
        <v>50672</v>
      </c>
      <c r="O224" s="59" t="s">
        <v>7</v>
      </c>
      <c r="P224" s="35"/>
      <c r="Q224" s="57">
        <f t="shared" si="7"/>
        <v>50672</v>
      </c>
      <c r="R224" s="59" t="s">
        <v>7</v>
      </c>
      <c r="S224" s="35"/>
    </row>
    <row r="225" spans="2:19" s="34" customFormat="1" ht="16.2" thickBot="1">
      <c r="B225" s="6"/>
      <c r="C225" s="6"/>
      <c r="D225" s="56"/>
      <c r="E225" s="6"/>
      <c r="F225" s="6"/>
      <c r="H225" s="50">
        <v>50991</v>
      </c>
      <c r="I225" s="46" t="s">
        <v>7</v>
      </c>
      <c r="J225" s="6"/>
      <c r="K225" s="47">
        <v>50228</v>
      </c>
      <c r="L225" s="46" t="s">
        <v>7</v>
      </c>
      <c r="N225" s="57">
        <f t="shared" si="6"/>
        <v>50673</v>
      </c>
      <c r="O225" s="59" t="s">
        <v>7</v>
      </c>
      <c r="P225" s="35"/>
      <c r="Q225" s="57">
        <f t="shared" si="7"/>
        <v>50673</v>
      </c>
      <c r="R225" s="59" t="s">
        <v>7</v>
      </c>
      <c r="S225" s="35"/>
    </row>
    <row r="226" spans="2:19" s="34" customFormat="1" ht="16.2" thickBot="1">
      <c r="B226" s="6"/>
      <c r="C226" s="6"/>
      <c r="D226" s="56"/>
      <c r="E226" s="6"/>
      <c r="F226" s="6"/>
      <c r="H226" s="40">
        <v>51126</v>
      </c>
      <c r="I226" s="51" t="s">
        <v>7</v>
      </c>
      <c r="J226" s="6"/>
      <c r="K226" s="52">
        <v>50255</v>
      </c>
      <c r="L226" s="51" t="s">
        <v>7</v>
      </c>
      <c r="N226" s="57">
        <f t="shared" si="6"/>
        <v>50755</v>
      </c>
      <c r="O226" s="60" t="s">
        <v>7</v>
      </c>
      <c r="P226" s="35"/>
      <c r="Q226" s="57">
        <f t="shared" si="7"/>
        <v>50755</v>
      </c>
      <c r="R226" s="60" t="s">
        <v>7</v>
      </c>
      <c r="S226" s="35"/>
    </row>
    <row r="227" spans="2:19" s="34" customFormat="1" ht="16.2" thickBot="1">
      <c r="B227" s="6"/>
      <c r="C227" s="6"/>
      <c r="D227" s="56"/>
      <c r="E227" s="6"/>
      <c r="F227" s="6"/>
      <c r="H227" s="45">
        <v>51130</v>
      </c>
      <c r="I227" s="42" t="s">
        <v>7</v>
      </c>
      <c r="J227" s="6"/>
      <c r="K227" s="43">
        <v>50331</v>
      </c>
      <c r="L227" s="42" t="s">
        <v>7</v>
      </c>
      <c r="N227" s="57">
        <f t="shared" si="6"/>
        <v>50764</v>
      </c>
      <c r="O227" s="58" t="s">
        <v>7</v>
      </c>
      <c r="P227" s="35"/>
      <c r="Q227" s="57">
        <f t="shared" si="7"/>
        <v>50764</v>
      </c>
      <c r="R227" s="58" t="s">
        <v>7</v>
      </c>
      <c r="S227" s="35"/>
    </row>
    <row r="228" spans="2:19" s="34" customFormat="1" ht="16.2" thickBot="1">
      <c r="B228" s="6"/>
      <c r="C228" s="6"/>
      <c r="D228" s="56"/>
      <c r="E228" s="6"/>
      <c r="F228" s="6"/>
      <c r="H228" s="45">
        <v>51131</v>
      </c>
      <c r="I228" s="46" t="s">
        <v>7</v>
      </c>
      <c r="J228" s="6"/>
      <c r="K228" s="47">
        <v>50337</v>
      </c>
      <c r="L228" s="46" t="s">
        <v>7</v>
      </c>
      <c r="N228" s="57">
        <f t="shared" si="6"/>
        <v>50765</v>
      </c>
      <c r="O228" s="59" t="s">
        <v>7</v>
      </c>
      <c r="P228" s="35"/>
      <c r="Q228" s="57">
        <f t="shared" si="7"/>
        <v>50765</v>
      </c>
      <c r="R228" s="59" t="s">
        <v>7</v>
      </c>
      <c r="S228" s="35"/>
    </row>
    <row r="229" spans="2:19" s="34" customFormat="1" ht="16.2" thickBot="1">
      <c r="B229" s="6"/>
      <c r="C229" s="6"/>
      <c r="D229" s="56"/>
      <c r="E229" s="6"/>
      <c r="F229" s="6"/>
      <c r="H229" s="45">
        <v>51137</v>
      </c>
      <c r="I229" s="46" t="s">
        <v>7</v>
      </c>
      <c r="J229" s="6"/>
      <c r="K229" s="47">
        <v>50399</v>
      </c>
      <c r="L229" s="46" t="s">
        <v>7</v>
      </c>
      <c r="N229" s="57">
        <f t="shared" si="6"/>
        <v>50771</v>
      </c>
      <c r="O229" s="59" t="s">
        <v>7</v>
      </c>
      <c r="P229" s="35"/>
      <c r="Q229" s="57">
        <f t="shared" si="7"/>
        <v>50771</v>
      </c>
      <c r="R229" s="59" t="s">
        <v>7</v>
      </c>
      <c r="S229" s="35"/>
    </row>
    <row r="230" spans="2:19" s="34" customFormat="1" ht="16.2" thickBot="1">
      <c r="B230" s="6"/>
      <c r="C230" s="6"/>
      <c r="D230" s="56"/>
      <c r="E230" s="6"/>
      <c r="F230" s="6"/>
      <c r="H230" s="45">
        <v>51187</v>
      </c>
      <c r="I230" s="46" t="s">
        <v>7</v>
      </c>
      <c r="J230" s="6"/>
      <c r="K230" s="47">
        <v>50406</v>
      </c>
      <c r="L230" s="46" t="s">
        <v>7</v>
      </c>
      <c r="N230" s="57">
        <f t="shared" si="6"/>
        <v>50772</v>
      </c>
      <c r="O230" s="59" t="s">
        <v>7</v>
      </c>
      <c r="P230" s="35"/>
      <c r="Q230" s="57">
        <f t="shared" si="7"/>
        <v>50772</v>
      </c>
      <c r="R230" s="59" t="s">
        <v>7</v>
      </c>
      <c r="S230" s="35"/>
    </row>
    <row r="231" spans="2:19" s="34" customFormat="1" ht="16.2" thickBot="1">
      <c r="B231" s="6"/>
      <c r="C231" s="6"/>
      <c r="D231" s="56"/>
      <c r="E231" s="6"/>
      <c r="F231" s="6"/>
      <c r="H231" s="50">
        <v>51225</v>
      </c>
      <c r="I231" s="46" t="s">
        <v>7</v>
      </c>
      <c r="J231" s="6"/>
      <c r="K231" s="47">
        <v>50472</v>
      </c>
      <c r="L231" s="46" t="s">
        <v>7</v>
      </c>
      <c r="N231" s="57">
        <f t="shared" si="6"/>
        <v>50850</v>
      </c>
      <c r="O231" s="59" t="s">
        <v>7</v>
      </c>
      <c r="P231" s="35"/>
      <c r="Q231" s="57">
        <f t="shared" si="7"/>
        <v>50850</v>
      </c>
      <c r="R231" s="59" t="s">
        <v>7</v>
      </c>
      <c r="S231" s="35"/>
    </row>
    <row r="232" spans="2:19" ht="16.2" thickBot="1">
      <c r="D232" s="56"/>
      <c r="H232" s="40">
        <v>51226</v>
      </c>
      <c r="I232" s="51" t="s">
        <v>7</v>
      </c>
      <c r="J232" s="6"/>
      <c r="K232" s="52">
        <v>50476</v>
      </c>
      <c r="L232" s="51" t="s">
        <v>7</v>
      </c>
      <c r="N232" s="57">
        <f t="shared" si="6"/>
        <v>50861</v>
      </c>
      <c r="O232" s="60" t="s">
        <v>7</v>
      </c>
      <c r="P232" s="35"/>
      <c r="Q232" s="57">
        <f t="shared" si="7"/>
        <v>50861</v>
      </c>
      <c r="R232" s="60" t="s">
        <v>7</v>
      </c>
    </row>
    <row r="233" spans="2:19" ht="16.2" thickBot="1">
      <c r="D233" s="56"/>
      <c r="H233" s="45">
        <v>51228</v>
      </c>
      <c r="I233" s="42" t="s">
        <v>7</v>
      </c>
      <c r="J233" s="6"/>
      <c r="K233" s="43">
        <v>50518</v>
      </c>
      <c r="L233" s="42" t="s">
        <v>7</v>
      </c>
      <c r="N233" s="57">
        <f t="shared" si="6"/>
        <v>50870</v>
      </c>
      <c r="O233" s="58" t="s">
        <v>7</v>
      </c>
      <c r="P233" s="35"/>
      <c r="Q233" s="57">
        <f t="shared" si="7"/>
        <v>50870</v>
      </c>
      <c r="R233" s="58" t="s">
        <v>7</v>
      </c>
    </row>
    <row r="234" spans="2:19" ht="16.2" thickBot="1">
      <c r="D234" s="56"/>
      <c r="H234" s="45">
        <v>51244</v>
      </c>
      <c r="I234" s="46" t="s">
        <v>7</v>
      </c>
      <c r="J234" s="6"/>
      <c r="K234" s="47">
        <v>50519</v>
      </c>
      <c r="L234" s="46" t="s">
        <v>7</v>
      </c>
      <c r="N234" s="57">
        <f t="shared" si="6"/>
        <v>50887</v>
      </c>
      <c r="O234" s="59" t="s">
        <v>7</v>
      </c>
      <c r="P234" s="35"/>
      <c r="Q234" s="57">
        <f t="shared" si="7"/>
        <v>50887</v>
      </c>
      <c r="R234" s="59" t="s">
        <v>7</v>
      </c>
    </row>
    <row r="235" spans="2:19" ht="16.2" thickBot="1">
      <c r="D235" s="56"/>
      <c r="H235" s="45">
        <v>51257</v>
      </c>
      <c r="I235" s="46" t="s">
        <v>7</v>
      </c>
      <c r="J235" s="6"/>
      <c r="K235" s="47">
        <v>50521</v>
      </c>
      <c r="L235" s="46" t="s">
        <v>7</v>
      </c>
      <c r="N235" s="57">
        <f t="shared" si="6"/>
        <v>50891</v>
      </c>
      <c r="O235" s="59" t="s">
        <v>7</v>
      </c>
      <c r="P235" s="35"/>
      <c r="Q235" s="57">
        <f t="shared" si="7"/>
        <v>50891</v>
      </c>
      <c r="R235" s="59" t="s">
        <v>7</v>
      </c>
    </row>
    <row r="236" spans="2:19" ht="16.2" thickBot="1">
      <c r="D236" s="56"/>
      <c r="H236" s="45">
        <v>51281</v>
      </c>
      <c r="I236" s="46" t="s">
        <v>7</v>
      </c>
      <c r="J236" s="6"/>
      <c r="K236" s="47">
        <v>50523</v>
      </c>
      <c r="L236" s="46" t="s">
        <v>7</v>
      </c>
      <c r="N236" s="57">
        <f t="shared" si="6"/>
        <v>50937</v>
      </c>
      <c r="O236" s="59" t="s">
        <v>7</v>
      </c>
      <c r="P236" s="35"/>
      <c r="Q236" s="57">
        <f t="shared" si="7"/>
        <v>50937</v>
      </c>
      <c r="R236" s="59" t="s">
        <v>7</v>
      </c>
    </row>
    <row r="237" spans="2:19" ht="16.2" thickBot="1">
      <c r="D237" s="56"/>
      <c r="H237" s="50">
        <v>51361</v>
      </c>
      <c r="I237" s="46" t="s">
        <v>7</v>
      </c>
      <c r="J237" s="6"/>
      <c r="K237" s="47">
        <v>50526</v>
      </c>
      <c r="L237" s="46" t="s">
        <v>7</v>
      </c>
      <c r="N237" s="57">
        <f t="shared" si="6"/>
        <v>50938</v>
      </c>
      <c r="O237" s="59" t="s">
        <v>7</v>
      </c>
      <c r="P237" s="35"/>
      <c r="Q237" s="57">
        <f t="shared" si="7"/>
        <v>50938</v>
      </c>
      <c r="R237" s="59" t="s">
        <v>7</v>
      </c>
    </row>
    <row r="238" spans="2:19" ht="16.2" thickBot="1">
      <c r="D238" s="56"/>
      <c r="H238" s="40">
        <v>51362</v>
      </c>
      <c r="I238" s="51" t="s">
        <v>7</v>
      </c>
      <c r="J238" s="6"/>
      <c r="K238" s="52">
        <v>50550</v>
      </c>
      <c r="L238" s="51" t="s">
        <v>7</v>
      </c>
      <c r="N238" s="57">
        <f t="shared" si="6"/>
        <v>51037</v>
      </c>
      <c r="O238" s="60" t="s">
        <v>7</v>
      </c>
      <c r="P238" s="35"/>
      <c r="Q238" s="57">
        <f t="shared" si="7"/>
        <v>51037</v>
      </c>
      <c r="R238" s="60" t="s">
        <v>7</v>
      </c>
    </row>
    <row r="239" spans="2:19" ht="16.2" thickBot="1">
      <c r="D239" s="56"/>
      <c r="H239" s="45">
        <v>51492</v>
      </c>
      <c r="I239" s="42" t="s">
        <v>7</v>
      </c>
      <c r="J239" s="6"/>
      <c r="K239" s="43">
        <v>50591</v>
      </c>
      <c r="L239" s="42" t="s">
        <v>7</v>
      </c>
      <c r="N239" s="57">
        <f t="shared" si="6"/>
        <v>51038</v>
      </c>
      <c r="O239" s="58" t="s">
        <v>7</v>
      </c>
      <c r="P239" s="35"/>
      <c r="Q239" s="57">
        <f t="shared" si="7"/>
        <v>51038</v>
      </c>
      <c r="R239" s="58" t="s">
        <v>7</v>
      </c>
    </row>
    <row r="240" spans="2:19" ht="16.2" thickBot="1">
      <c r="D240" s="56"/>
      <c r="H240" s="50">
        <v>51495</v>
      </c>
      <c r="I240" s="46" t="s">
        <v>7</v>
      </c>
      <c r="J240" s="6"/>
      <c r="K240" s="47">
        <v>50592</v>
      </c>
      <c r="L240" s="46" t="s">
        <v>7</v>
      </c>
      <c r="N240" s="57">
        <f t="shared" si="6"/>
        <v>51120</v>
      </c>
      <c r="O240" s="59" t="s">
        <v>7</v>
      </c>
      <c r="P240" s="35"/>
      <c r="Q240" s="57">
        <f t="shared" si="7"/>
        <v>51120</v>
      </c>
      <c r="R240" s="59" t="s">
        <v>7</v>
      </c>
    </row>
    <row r="241" spans="4:18" ht="16.2" thickBot="1">
      <c r="D241" s="56"/>
      <c r="H241" s="45">
        <v>51496</v>
      </c>
      <c r="I241" s="45" t="s">
        <v>7</v>
      </c>
      <c r="J241" s="6"/>
      <c r="K241" s="47">
        <v>50619</v>
      </c>
      <c r="L241" s="46" t="s">
        <v>7</v>
      </c>
      <c r="N241" s="57">
        <f t="shared" si="6"/>
        <v>51129</v>
      </c>
      <c r="O241" s="59" t="s">
        <v>7</v>
      </c>
      <c r="P241" s="35"/>
      <c r="Q241" s="57">
        <f t="shared" si="7"/>
        <v>51129</v>
      </c>
      <c r="R241" s="59" t="s">
        <v>7</v>
      </c>
    </row>
    <row r="242" spans="4:18" ht="16.2" thickBot="1">
      <c r="D242" s="56"/>
      <c r="J242" s="6"/>
      <c r="K242" s="47">
        <v>50696</v>
      </c>
      <c r="L242" s="46" t="s">
        <v>7</v>
      </c>
      <c r="N242" s="57">
        <f t="shared" si="6"/>
        <v>51130</v>
      </c>
      <c r="O242" s="59" t="s">
        <v>7</v>
      </c>
      <c r="P242" s="35"/>
      <c r="Q242" s="57">
        <f t="shared" si="7"/>
        <v>51130</v>
      </c>
      <c r="R242" s="59" t="s">
        <v>7</v>
      </c>
    </row>
    <row r="243" spans="4:18" ht="16.2" thickBot="1">
      <c r="D243" s="56"/>
      <c r="H243" s="45"/>
      <c r="J243" s="6"/>
      <c r="K243" s="47">
        <v>50703</v>
      </c>
      <c r="L243" s="46" t="s">
        <v>7</v>
      </c>
      <c r="N243" s="57">
        <f t="shared" si="6"/>
        <v>51136</v>
      </c>
      <c r="O243" s="59" t="s">
        <v>7</v>
      </c>
      <c r="P243" s="35"/>
      <c r="Q243" s="57">
        <f t="shared" si="7"/>
        <v>51136</v>
      </c>
      <c r="R243" s="59" t="s">
        <v>7</v>
      </c>
    </row>
    <row r="244" spans="4:18" ht="16.2" thickBot="1">
      <c r="D244" s="56"/>
      <c r="J244" s="6"/>
      <c r="K244" s="52">
        <v>50764</v>
      </c>
      <c r="L244" s="51" t="s">
        <v>7</v>
      </c>
      <c r="N244" s="57">
        <f t="shared" si="6"/>
        <v>51137</v>
      </c>
      <c r="O244" s="60" t="s">
        <v>7</v>
      </c>
      <c r="P244" s="35"/>
      <c r="Q244" s="57">
        <f t="shared" si="7"/>
        <v>51137</v>
      </c>
      <c r="R244" s="60" t="s">
        <v>7</v>
      </c>
    </row>
    <row r="245" spans="4:18" ht="16.2" thickBot="1">
      <c r="D245" s="56"/>
      <c r="J245" s="6"/>
      <c r="K245" s="43">
        <v>50771</v>
      </c>
      <c r="L245" s="42" t="s">
        <v>7</v>
      </c>
      <c r="N245" s="57">
        <f t="shared" si="6"/>
        <v>51216</v>
      </c>
      <c r="O245" s="58" t="s">
        <v>7</v>
      </c>
      <c r="P245" s="35"/>
      <c r="Q245" s="57">
        <f t="shared" si="7"/>
        <v>51216</v>
      </c>
      <c r="R245" s="58" t="s">
        <v>7</v>
      </c>
    </row>
    <row r="246" spans="4:18" ht="16.2" thickBot="1">
      <c r="D246" s="56"/>
      <c r="J246" s="6"/>
      <c r="K246" s="47">
        <v>50837</v>
      </c>
      <c r="L246" s="46" t="s">
        <v>7</v>
      </c>
      <c r="N246" s="57">
        <f t="shared" si="6"/>
        <v>51227</v>
      </c>
      <c r="O246" s="59" t="s">
        <v>7</v>
      </c>
      <c r="P246" s="35"/>
      <c r="Q246" s="57">
        <f t="shared" si="7"/>
        <v>51227</v>
      </c>
      <c r="R246" s="59" t="s">
        <v>7</v>
      </c>
    </row>
    <row r="247" spans="4:18" ht="16.2" thickBot="1">
      <c r="D247" s="56"/>
      <c r="J247" s="6"/>
      <c r="K247" s="47">
        <v>50841</v>
      </c>
      <c r="L247" s="46" t="s">
        <v>7</v>
      </c>
      <c r="N247" s="57">
        <f t="shared" si="6"/>
        <v>51236</v>
      </c>
      <c r="O247" s="59" t="s">
        <v>7</v>
      </c>
      <c r="P247" s="35"/>
      <c r="Q247" s="57">
        <f t="shared" si="7"/>
        <v>51236</v>
      </c>
      <c r="R247" s="59" t="s">
        <v>7</v>
      </c>
    </row>
    <row r="248" spans="4:18" ht="16.2" thickBot="1">
      <c r="D248" s="56"/>
      <c r="J248" s="6"/>
      <c r="K248" s="47">
        <v>50868</v>
      </c>
      <c r="L248" s="46" t="s">
        <v>7</v>
      </c>
      <c r="N248" s="57">
        <f t="shared" si="6"/>
        <v>51253</v>
      </c>
      <c r="O248" s="59" t="s">
        <v>7</v>
      </c>
      <c r="P248" s="35"/>
      <c r="Q248" s="57">
        <f t="shared" si="7"/>
        <v>51253</v>
      </c>
      <c r="R248" s="59" t="s">
        <v>7</v>
      </c>
    </row>
    <row r="249" spans="4:18" ht="16.2" thickBot="1">
      <c r="D249" s="56"/>
      <c r="J249" s="6"/>
      <c r="K249" s="47">
        <v>50869</v>
      </c>
      <c r="L249" s="46" t="s">
        <v>7</v>
      </c>
      <c r="N249" s="57">
        <f t="shared" si="6"/>
        <v>51257</v>
      </c>
      <c r="O249" s="59" t="s">
        <v>7</v>
      </c>
      <c r="P249" s="35"/>
      <c r="Q249" s="57">
        <f t="shared" si="7"/>
        <v>51257</v>
      </c>
      <c r="R249" s="59" t="s">
        <v>7</v>
      </c>
    </row>
    <row r="250" spans="4:18" ht="16.2" thickBot="1">
      <c r="D250" s="56"/>
      <c r="J250" s="6"/>
      <c r="K250" s="52">
        <v>50871</v>
      </c>
      <c r="L250" s="51" t="s">
        <v>7</v>
      </c>
      <c r="N250" s="57">
        <f t="shared" si="6"/>
        <v>51303</v>
      </c>
      <c r="O250" s="60" t="s">
        <v>7</v>
      </c>
      <c r="P250" s="35"/>
      <c r="Q250" s="57">
        <f t="shared" si="7"/>
        <v>51303</v>
      </c>
      <c r="R250" s="60" t="s">
        <v>7</v>
      </c>
    </row>
    <row r="251" spans="4:18" ht="16.2" thickBot="1">
      <c r="D251" s="56"/>
      <c r="J251" s="6"/>
      <c r="K251" s="43">
        <v>50888</v>
      </c>
      <c r="L251" s="42" t="s">
        <v>7</v>
      </c>
      <c r="N251" s="57">
        <f t="shared" si="6"/>
        <v>51304</v>
      </c>
      <c r="O251" s="58" t="s">
        <v>7</v>
      </c>
      <c r="P251" s="35"/>
      <c r="Q251" s="57">
        <f t="shared" si="7"/>
        <v>51304</v>
      </c>
      <c r="R251" s="58" t="s">
        <v>7</v>
      </c>
    </row>
    <row r="252" spans="4:18" ht="16.2" thickBot="1">
      <c r="D252" s="56"/>
      <c r="J252" s="6"/>
      <c r="K252" s="47">
        <v>50892</v>
      </c>
      <c r="L252" s="46" t="s">
        <v>7</v>
      </c>
      <c r="N252" s="57">
        <f t="shared" si="6"/>
        <v>51403</v>
      </c>
      <c r="O252" s="59" t="s">
        <v>7</v>
      </c>
      <c r="P252" s="35"/>
      <c r="Q252" s="57">
        <f t="shared" si="7"/>
        <v>51403</v>
      </c>
      <c r="R252" s="59" t="s">
        <v>7</v>
      </c>
    </row>
    <row r="253" spans="4:18" ht="16.2" thickBot="1">
      <c r="D253" s="56"/>
      <c r="J253" s="6"/>
      <c r="K253" s="47">
        <v>50915</v>
      </c>
      <c r="L253" s="46" t="s">
        <v>7</v>
      </c>
      <c r="N253" s="57">
        <f t="shared" si="6"/>
        <v>51404</v>
      </c>
      <c r="O253" s="59" t="s">
        <v>7</v>
      </c>
      <c r="P253" s="35"/>
      <c r="Q253" s="57">
        <f t="shared" si="7"/>
        <v>51404</v>
      </c>
      <c r="R253" s="59" t="s">
        <v>7</v>
      </c>
    </row>
    <row r="254" spans="4:18" ht="16.2" thickBot="1">
      <c r="D254" s="56"/>
      <c r="J254" s="6"/>
      <c r="K254" s="47">
        <v>50955</v>
      </c>
      <c r="L254" s="46" t="s">
        <v>7</v>
      </c>
      <c r="N254" s="57">
        <f t="shared" si="6"/>
        <v>51486</v>
      </c>
      <c r="O254" s="59" t="s">
        <v>7</v>
      </c>
      <c r="P254" s="35"/>
      <c r="Q254" s="57">
        <f t="shared" si="7"/>
        <v>51486</v>
      </c>
      <c r="R254" s="59" t="s">
        <v>7</v>
      </c>
    </row>
    <row r="255" spans="4:18" ht="16.2" thickBot="1">
      <c r="D255" s="56"/>
      <c r="J255" s="6"/>
      <c r="K255" s="47">
        <v>50956</v>
      </c>
      <c r="L255" s="46" t="s">
        <v>7</v>
      </c>
      <c r="N255" s="57">
        <f t="shared" si="6"/>
        <v>51495</v>
      </c>
      <c r="O255" s="59" t="s">
        <v>7</v>
      </c>
      <c r="P255" s="35"/>
      <c r="Q255" s="57">
        <f t="shared" si="7"/>
        <v>51495</v>
      </c>
      <c r="R255" s="59" t="s">
        <v>7</v>
      </c>
    </row>
    <row r="256" spans="4:18" ht="16.2" thickBot="1">
      <c r="D256" s="56"/>
      <c r="J256" s="6"/>
      <c r="K256" s="52">
        <v>50983</v>
      </c>
      <c r="L256" s="51" t="s">
        <v>7</v>
      </c>
      <c r="N256" s="57">
        <f t="shared" si="6"/>
        <v>51496</v>
      </c>
      <c r="O256" s="60" t="s">
        <v>7</v>
      </c>
      <c r="P256" s="35"/>
      <c r="Q256" s="57">
        <f t="shared" si="7"/>
        <v>51496</v>
      </c>
      <c r="R256" s="60" t="s">
        <v>7</v>
      </c>
    </row>
    <row r="257" spans="4:18" ht="16.2" thickBot="1">
      <c r="D257" s="56"/>
      <c r="J257" s="6"/>
      <c r="K257" s="43">
        <v>51061</v>
      </c>
      <c r="L257" s="42" t="s">
        <v>7</v>
      </c>
      <c r="N257" s="57">
        <f t="shared" si="6"/>
        <v>51502</v>
      </c>
      <c r="O257" s="58" t="s">
        <v>7</v>
      </c>
      <c r="P257" s="35"/>
      <c r="Q257" s="57">
        <f t="shared" si="7"/>
        <v>51502</v>
      </c>
      <c r="R257" s="58" t="s">
        <v>7</v>
      </c>
    </row>
    <row r="258" spans="4:18" ht="16.2" thickBot="1">
      <c r="D258" s="56"/>
      <c r="J258" s="6"/>
      <c r="K258" s="47">
        <v>51067</v>
      </c>
      <c r="L258" s="46" t="s">
        <v>7</v>
      </c>
      <c r="N258" s="57">
        <f t="shared" si="6"/>
        <v>51503</v>
      </c>
      <c r="O258" s="59" t="s">
        <v>7</v>
      </c>
      <c r="P258" s="35"/>
      <c r="Q258" s="57">
        <f t="shared" si="7"/>
        <v>51503</v>
      </c>
      <c r="R258" s="59" t="s">
        <v>7</v>
      </c>
    </row>
    <row r="259" spans="4:18" ht="16.2" thickBot="1">
      <c r="D259" s="56"/>
      <c r="J259" s="6"/>
      <c r="K259" s="47">
        <v>51130</v>
      </c>
      <c r="L259" s="46" t="s">
        <v>7</v>
      </c>
      <c r="N259" s="57">
        <f t="shared" si="6"/>
        <v>51581</v>
      </c>
      <c r="O259" s="59" t="s">
        <v>7</v>
      </c>
      <c r="P259" s="35"/>
      <c r="Q259" s="57">
        <f t="shared" si="7"/>
        <v>51581</v>
      </c>
      <c r="R259" s="59" t="s">
        <v>7</v>
      </c>
    </row>
    <row r="260" spans="4:18" ht="16.2" thickBot="1">
      <c r="D260" s="56"/>
      <c r="J260" s="6"/>
      <c r="K260" s="47">
        <v>51137</v>
      </c>
      <c r="L260" s="46" t="s">
        <v>7</v>
      </c>
      <c r="N260" s="57">
        <f t="shared" si="6"/>
        <v>51592</v>
      </c>
      <c r="O260" s="59" t="s">
        <v>7</v>
      </c>
      <c r="P260" s="35"/>
      <c r="Q260" s="57">
        <f t="shared" si="7"/>
        <v>51592</v>
      </c>
      <c r="R260" s="59" t="s">
        <v>7</v>
      </c>
    </row>
    <row r="261" spans="4:18" ht="16.2" thickBot="1">
      <c r="D261" s="56"/>
      <c r="J261" s="6"/>
      <c r="K261" s="47">
        <v>51203</v>
      </c>
      <c r="L261" s="46" t="s">
        <v>7</v>
      </c>
      <c r="N261" s="57">
        <f t="shared" si="6"/>
        <v>51601</v>
      </c>
      <c r="O261" s="59" t="s">
        <v>7</v>
      </c>
      <c r="P261" s="35"/>
      <c r="Q261" s="57">
        <f t="shared" si="7"/>
        <v>51601</v>
      </c>
      <c r="R261" s="59" t="s">
        <v>7</v>
      </c>
    </row>
    <row r="262" spans="4:18" ht="16.2" thickBot="1">
      <c r="D262" s="56"/>
      <c r="J262" s="6"/>
      <c r="K262" s="52">
        <v>51207</v>
      </c>
      <c r="L262" s="51" t="s">
        <v>7</v>
      </c>
      <c r="N262" s="57">
        <f t="shared" si="6"/>
        <v>51618</v>
      </c>
      <c r="O262" s="60" t="s">
        <v>7</v>
      </c>
      <c r="P262" s="35"/>
      <c r="Q262" s="57">
        <f t="shared" si="7"/>
        <v>51618</v>
      </c>
      <c r="R262" s="60" t="s">
        <v>7</v>
      </c>
    </row>
    <row r="263" spans="4:18" ht="16.2" thickBot="1">
      <c r="D263" s="56"/>
      <c r="J263" s="6"/>
      <c r="K263" s="43">
        <v>51225</v>
      </c>
      <c r="L263" s="42" t="s">
        <v>7</v>
      </c>
      <c r="N263" s="57">
        <f t="shared" si="6"/>
        <v>51622</v>
      </c>
      <c r="O263" s="58" t="s">
        <v>7</v>
      </c>
      <c r="P263" s="35"/>
      <c r="Q263" s="57">
        <f t="shared" si="7"/>
        <v>51622</v>
      </c>
      <c r="R263" s="58" t="s">
        <v>7</v>
      </c>
    </row>
    <row r="264" spans="4:18" ht="16.2" thickBot="1">
      <c r="D264" s="56"/>
      <c r="J264" s="6"/>
      <c r="K264" s="47">
        <v>51226</v>
      </c>
      <c r="L264" s="46" t="s">
        <v>7</v>
      </c>
      <c r="N264" s="57">
        <f t="shared" si="6"/>
        <v>51668</v>
      </c>
      <c r="O264" s="59" t="s">
        <v>7</v>
      </c>
      <c r="P264" s="35"/>
      <c r="Q264" s="57">
        <f t="shared" si="7"/>
        <v>51668</v>
      </c>
      <c r="R264" s="59" t="s">
        <v>7</v>
      </c>
    </row>
    <row r="265" spans="4:18" ht="16.2" thickBot="1">
      <c r="D265" s="56"/>
      <c r="J265" s="6"/>
      <c r="K265" s="47">
        <v>51228</v>
      </c>
      <c r="L265" s="46" t="s">
        <v>7</v>
      </c>
      <c r="N265" s="57">
        <f t="shared" si="6"/>
        <v>51669</v>
      </c>
      <c r="O265" s="59" t="s">
        <v>7</v>
      </c>
      <c r="P265" s="35"/>
      <c r="Q265" s="57">
        <f t="shared" si="7"/>
        <v>51669</v>
      </c>
      <c r="R265" s="59" t="s">
        <v>7</v>
      </c>
    </row>
    <row r="266" spans="4:18" ht="16.2" thickBot="1">
      <c r="D266" s="56"/>
      <c r="J266" s="6"/>
      <c r="K266" s="47">
        <v>51254</v>
      </c>
      <c r="L266" s="46" t="s">
        <v>7</v>
      </c>
      <c r="N266" s="57">
        <f t="shared" si="6"/>
        <v>51768</v>
      </c>
      <c r="O266" s="59" t="s">
        <v>7</v>
      </c>
      <c r="P266" s="35"/>
      <c r="Q266" s="57">
        <f t="shared" si="7"/>
        <v>51768</v>
      </c>
      <c r="R266" s="59" t="s">
        <v>7</v>
      </c>
    </row>
    <row r="267" spans="4:18" ht="16.2" thickBot="1">
      <c r="D267" s="56"/>
      <c r="J267" s="6"/>
      <c r="K267" s="47">
        <v>51257</v>
      </c>
      <c r="L267" s="46" t="s">
        <v>7</v>
      </c>
      <c r="N267" s="57">
        <f t="shared" si="6"/>
        <v>51769</v>
      </c>
      <c r="O267" s="59" t="s">
        <v>7</v>
      </c>
      <c r="P267" s="35"/>
      <c r="Q267" s="57">
        <f t="shared" si="7"/>
        <v>51769</v>
      </c>
      <c r="R267" s="59" t="s">
        <v>7</v>
      </c>
    </row>
    <row r="268" spans="4:18" ht="16.2" thickBot="1">
      <c r="D268" s="56"/>
      <c r="J268" s="6"/>
      <c r="K268" s="52">
        <v>51281</v>
      </c>
      <c r="L268" s="51" t="s">
        <v>7</v>
      </c>
      <c r="N268" s="57">
        <f t="shared" si="6"/>
        <v>51851</v>
      </c>
      <c r="O268" s="60" t="s">
        <v>7</v>
      </c>
      <c r="P268" s="35"/>
      <c r="Q268" s="57">
        <f t="shared" si="7"/>
        <v>51851</v>
      </c>
      <c r="R268" s="60" t="s">
        <v>7</v>
      </c>
    </row>
    <row r="269" spans="4:18" ht="16.2" thickBot="1">
      <c r="D269" s="56"/>
      <c r="J269" s="6"/>
      <c r="K269" s="43">
        <v>51319</v>
      </c>
      <c r="L269" s="42" t="s">
        <v>7</v>
      </c>
      <c r="N269" s="57">
        <f t="shared" si="6"/>
        <v>51860</v>
      </c>
      <c r="O269" s="58" t="s">
        <v>7</v>
      </c>
      <c r="P269" s="35"/>
      <c r="Q269" s="57">
        <f t="shared" si="7"/>
        <v>51860</v>
      </c>
      <c r="R269" s="58" t="s">
        <v>7</v>
      </c>
    </row>
    <row r="270" spans="4:18" ht="16.2" thickBot="1">
      <c r="D270" s="56"/>
      <c r="J270" s="6"/>
      <c r="K270" s="47">
        <v>51320</v>
      </c>
      <c r="L270" s="46" t="s">
        <v>7</v>
      </c>
      <c r="N270" s="57">
        <f t="shared" si="6"/>
        <v>51861</v>
      </c>
      <c r="O270" s="59" t="s">
        <v>7</v>
      </c>
      <c r="P270" s="35"/>
      <c r="Q270" s="57">
        <f t="shared" si="7"/>
        <v>51861</v>
      </c>
      <c r="R270" s="59" t="s">
        <v>7</v>
      </c>
    </row>
    <row r="271" spans="4:18" ht="16.2" thickBot="1">
      <c r="J271" s="6"/>
      <c r="K271" s="47">
        <v>51354</v>
      </c>
      <c r="L271" s="46" t="s">
        <v>7</v>
      </c>
      <c r="N271" s="57">
        <f t="shared" si="6"/>
        <v>51867</v>
      </c>
      <c r="O271" s="59" t="s">
        <v>7</v>
      </c>
      <c r="P271" s="35"/>
      <c r="Q271" s="57">
        <f t="shared" si="7"/>
        <v>51867</v>
      </c>
      <c r="R271" s="59" t="s">
        <v>7</v>
      </c>
    </row>
    <row r="272" spans="4:18" ht="16.2" thickBot="1">
      <c r="J272" s="6"/>
      <c r="K272" s="47">
        <v>51427</v>
      </c>
      <c r="L272" s="46" t="s">
        <v>7</v>
      </c>
      <c r="N272" s="57">
        <f t="shared" si="6"/>
        <v>51868</v>
      </c>
      <c r="O272" s="59" t="s">
        <v>7</v>
      </c>
      <c r="P272" s="35"/>
      <c r="Q272" s="57">
        <f t="shared" si="7"/>
        <v>51868</v>
      </c>
      <c r="R272" s="59" t="s">
        <v>7</v>
      </c>
    </row>
    <row r="273" spans="10:18" ht="16.2" thickBot="1">
      <c r="J273" s="6"/>
      <c r="K273" s="47">
        <v>51433</v>
      </c>
      <c r="L273" s="46" t="s">
        <v>7</v>
      </c>
      <c r="N273" s="57">
        <f t="shared" si="6"/>
        <v>51946</v>
      </c>
      <c r="O273" s="59" t="s">
        <v>7</v>
      </c>
      <c r="P273" s="35"/>
      <c r="Q273" s="57">
        <f t="shared" si="7"/>
        <v>51946</v>
      </c>
      <c r="R273" s="59" t="s">
        <v>7</v>
      </c>
    </row>
    <row r="274" spans="10:18" ht="16.2" thickBot="1">
      <c r="J274" s="6"/>
      <c r="K274" s="52">
        <v>51495</v>
      </c>
      <c r="L274" s="51" t="s">
        <v>7</v>
      </c>
      <c r="N274" s="57">
        <f t="shared" si="6"/>
        <v>51957</v>
      </c>
      <c r="O274" s="60" t="s">
        <v>7</v>
      </c>
      <c r="P274" s="35"/>
      <c r="Q274" s="57">
        <f t="shared" si="7"/>
        <v>51957</v>
      </c>
      <c r="R274" s="60" t="s">
        <v>7</v>
      </c>
    </row>
    <row r="275" spans="10:18" ht="16.2" thickBot="1">
      <c r="J275" s="6"/>
      <c r="N275" s="57">
        <f t="shared" si="6"/>
        <v>51966</v>
      </c>
      <c r="O275" s="58" t="s">
        <v>7</v>
      </c>
      <c r="P275" s="35"/>
      <c r="Q275" s="57">
        <f t="shared" si="7"/>
        <v>51966</v>
      </c>
      <c r="R275" s="58" t="s">
        <v>7</v>
      </c>
    </row>
    <row r="276" spans="10:18" ht="16.2" thickBot="1">
      <c r="J276" s="6"/>
      <c r="N276" s="57">
        <f t="shared" ref="N276:N339" si="8">DATE(YEAR(N262)+1,MONTH(N262),DAY(N262))</f>
        <v>51983</v>
      </c>
      <c r="O276" s="59" t="s">
        <v>7</v>
      </c>
      <c r="P276" s="35"/>
      <c r="Q276" s="57">
        <f t="shared" ref="Q276:Q339" si="9">DATE(YEAR(Q262)+1,MONTH(Q262),DAY(Q262))</f>
        <v>51983</v>
      </c>
      <c r="R276" s="59" t="s">
        <v>7</v>
      </c>
    </row>
    <row r="277" spans="10:18" ht="16.2" thickBot="1">
      <c r="J277" s="6"/>
      <c r="N277" s="57">
        <f t="shared" si="8"/>
        <v>51987</v>
      </c>
      <c r="O277" s="59" t="s">
        <v>7</v>
      </c>
      <c r="P277" s="35"/>
      <c r="Q277" s="57">
        <f t="shared" si="9"/>
        <v>51987</v>
      </c>
      <c r="R277" s="59" t="s">
        <v>7</v>
      </c>
    </row>
    <row r="278" spans="10:18" ht="16.2" thickBot="1">
      <c r="J278" s="6"/>
      <c r="N278" s="57">
        <f t="shared" si="8"/>
        <v>52033</v>
      </c>
      <c r="O278" s="59" t="s">
        <v>7</v>
      </c>
      <c r="P278" s="35"/>
      <c r="Q278" s="57">
        <f t="shared" si="9"/>
        <v>52033</v>
      </c>
      <c r="R278" s="59" t="s">
        <v>7</v>
      </c>
    </row>
    <row r="279" spans="10:18" ht="16.2" thickBot="1">
      <c r="J279" s="6"/>
      <c r="N279" s="57">
        <f t="shared" si="8"/>
        <v>52034</v>
      </c>
      <c r="O279" s="59" t="s">
        <v>7</v>
      </c>
      <c r="P279" s="35"/>
      <c r="Q279" s="57">
        <f t="shared" si="9"/>
        <v>52034</v>
      </c>
      <c r="R279" s="59" t="s">
        <v>7</v>
      </c>
    </row>
    <row r="280" spans="10:18" ht="16.2" thickBot="1">
      <c r="J280" s="6"/>
      <c r="N280" s="57">
        <f t="shared" si="8"/>
        <v>52133</v>
      </c>
      <c r="O280" s="60" t="s">
        <v>7</v>
      </c>
      <c r="P280" s="35"/>
      <c r="Q280" s="57">
        <f t="shared" si="9"/>
        <v>52133</v>
      </c>
      <c r="R280" s="60" t="s">
        <v>7</v>
      </c>
    </row>
    <row r="281" spans="10:18" ht="16.2" thickBot="1">
      <c r="J281" s="6"/>
      <c r="N281" s="57">
        <f t="shared" si="8"/>
        <v>52134</v>
      </c>
      <c r="O281" s="58" t="s">
        <v>7</v>
      </c>
      <c r="P281" s="35"/>
      <c r="Q281" s="57">
        <f t="shared" si="9"/>
        <v>52134</v>
      </c>
      <c r="R281" s="58" t="s">
        <v>7</v>
      </c>
    </row>
    <row r="282" spans="10:18" ht="16.2" thickBot="1">
      <c r="J282" s="6"/>
      <c r="N282" s="57">
        <f t="shared" si="8"/>
        <v>52216</v>
      </c>
      <c r="O282" s="59" t="s">
        <v>7</v>
      </c>
      <c r="P282" s="35"/>
      <c r="Q282" s="57">
        <f t="shared" si="9"/>
        <v>52216</v>
      </c>
      <c r="R282" s="59" t="s">
        <v>7</v>
      </c>
    </row>
    <row r="283" spans="10:18" ht="16.2" thickBot="1">
      <c r="J283" s="6"/>
      <c r="N283" s="57">
        <f t="shared" si="8"/>
        <v>52225</v>
      </c>
      <c r="O283" s="59" t="s">
        <v>7</v>
      </c>
      <c r="P283" s="35"/>
      <c r="Q283" s="57">
        <f t="shared" si="9"/>
        <v>52225</v>
      </c>
      <c r="R283" s="59" t="s">
        <v>7</v>
      </c>
    </row>
    <row r="284" spans="10:18" ht="16.2" thickBot="1">
      <c r="J284" s="6"/>
      <c r="N284" s="57">
        <f t="shared" si="8"/>
        <v>52226</v>
      </c>
      <c r="O284" s="59" t="s">
        <v>7</v>
      </c>
      <c r="P284" s="35"/>
      <c r="Q284" s="57">
        <f t="shared" si="9"/>
        <v>52226</v>
      </c>
      <c r="R284" s="59" t="s">
        <v>7</v>
      </c>
    </row>
    <row r="285" spans="10:18" ht="16.2" thickBot="1">
      <c r="J285" s="6"/>
      <c r="N285" s="57">
        <f t="shared" si="8"/>
        <v>52232</v>
      </c>
      <c r="O285" s="59" t="s">
        <v>7</v>
      </c>
      <c r="P285" s="35"/>
      <c r="Q285" s="57">
        <f t="shared" si="9"/>
        <v>52232</v>
      </c>
      <c r="R285" s="59" t="s">
        <v>7</v>
      </c>
    </row>
    <row r="286" spans="10:18" ht="16.2" thickBot="1">
      <c r="J286" s="6"/>
      <c r="N286" s="57">
        <f t="shared" si="8"/>
        <v>52233</v>
      </c>
      <c r="O286" s="60" t="s">
        <v>7</v>
      </c>
      <c r="P286" s="35"/>
      <c r="Q286" s="57">
        <f t="shared" si="9"/>
        <v>52233</v>
      </c>
      <c r="R286" s="60" t="s">
        <v>7</v>
      </c>
    </row>
    <row r="287" spans="10:18" ht="16.2" thickBot="1">
      <c r="J287" s="6"/>
      <c r="N287" s="57">
        <f t="shared" si="8"/>
        <v>52311</v>
      </c>
      <c r="O287" s="58" t="s">
        <v>7</v>
      </c>
      <c r="P287" s="35"/>
      <c r="Q287" s="57">
        <f t="shared" si="9"/>
        <v>52311</v>
      </c>
      <c r="R287" s="58" t="s">
        <v>7</v>
      </c>
    </row>
    <row r="288" spans="10:18" ht="16.2" thickBot="1">
      <c r="J288" s="6"/>
      <c r="N288" s="57">
        <f t="shared" si="8"/>
        <v>52322</v>
      </c>
      <c r="O288" s="59" t="s">
        <v>7</v>
      </c>
      <c r="P288" s="35"/>
      <c r="Q288" s="57">
        <f t="shared" si="9"/>
        <v>52322</v>
      </c>
      <c r="R288" s="59" t="s">
        <v>7</v>
      </c>
    </row>
    <row r="289" spans="10:18" ht="16.2" thickBot="1">
      <c r="J289" s="6"/>
      <c r="N289" s="57">
        <f t="shared" si="8"/>
        <v>52331</v>
      </c>
      <c r="O289" s="59" t="s">
        <v>7</v>
      </c>
      <c r="P289" s="35"/>
      <c r="Q289" s="57">
        <f t="shared" si="9"/>
        <v>52331</v>
      </c>
      <c r="R289" s="59" t="s">
        <v>7</v>
      </c>
    </row>
    <row r="290" spans="10:18" ht="16.2" thickBot="1">
      <c r="J290" s="6"/>
      <c r="N290" s="57">
        <f t="shared" si="8"/>
        <v>52348</v>
      </c>
      <c r="O290" s="59" t="s">
        <v>7</v>
      </c>
      <c r="P290" s="35"/>
      <c r="Q290" s="57">
        <f t="shared" si="9"/>
        <v>52348</v>
      </c>
      <c r="R290" s="59" t="s">
        <v>7</v>
      </c>
    </row>
    <row r="291" spans="10:18" ht="16.2" thickBot="1">
      <c r="J291" s="6"/>
      <c r="N291" s="57">
        <f t="shared" si="8"/>
        <v>52352</v>
      </c>
      <c r="O291" s="59" t="s">
        <v>7</v>
      </c>
      <c r="P291" s="35"/>
      <c r="Q291" s="57">
        <f t="shared" si="9"/>
        <v>52352</v>
      </c>
      <c r="R291" s="59" t="s">
        <v>7</v>
      </c>
    </row>
    <row r="292" spans="10:18" ht="16.2" thickBot="1">
      <c r="J292" s="6"/>
      <c r="N292" s="57">
        <f t="shared" si="8"/>
        <v>52398</v>
      </c>
      <c r="O292" s="60" t="s">
        <v>7</v>
      </c>
      <c r="P292" s="35"/>
      <c r="Q292" s="57">
        <f t="shared" si="9"/>
        <v>52398</v>
      </c>
      <c r="R292" s="60" t="s">
        <v>7</v>
      </c>
    </row>
    <row r="293" spans="10:18" ht="16.2" thickBot="1">
      <c r="J293" s="6"/>
      <c r="N293" s="57">
        <f t="shared" si="8"/>
        <v>52399</v>
      </c>
      <c r="O293" s="58" t="s">
        <v>7</v>
      </c>
      <c r="P293" s="35"/>
      <c r="Q293" s="57">
        <f t="shared" si="9"/>
        <v>52399</v>
      </c>
      <c r="R293" s="58" t="s">
        <v>7</v>
      </c>
    </row>
    <row r="294" spans="10:18" ht="16.2" thickBot="1">
      <c r="J294" s="35"/>
      <c r="N294" s="57">
        <f t="shared" si="8"/>
        <v>52498</v>
      </c>
      <c r="O294" s="59" t="s">
        <v>7</v>
      </c>
      <c r="P294" s="35"/>
      <c r="Q294" s="57">
        <f t="shared" si="9"/>
        <v>52498</v>
      </c>
      <c r="R294" s="59" t="s">
        <v>7</v>
      </c>
    </row>
    <row r="295" spans="10:18" ht="16.2" thickBot="1">
      <c r="J295" s="35"/>
      <c r="N295" s="57">
        <f t="shared" si="8"/>
        <v>52499</v>
      </c>
      <c r="O295" s="59" t="s">
        <v>7</v>
      </c>
      <c r="P295" s="35"/>
      <c r="Q295" s="57">
        <f t="shared" si="9"/>
        <v>52499</v>
      </c>
      <c r="R295" s="59" t="s">
        <v>7</v>
      </c>
    </row>
    <row r="296" spans="10:18" ht="16.2" thickBot="1">
      <c r="J296" s="35"/>
      <c r="N296" s="57">
        <f t="shared" si="8"/>
        <v>52581</v>
      </c>
      <c r="O296" s="59" t="s">
        <v>7</v>
      </c>
      <c r="P296" s="35"/>
      <c r="Q296" s="57">
        <f t="shared" si="9"/>
        <v>52581</v>
      </c>
      <c r="R296" s="59" t="s">
        <v>7</v>
      </c>
    </row>
    <row r="297" spans="10:18" ht="16.2" thickBot="1">
      <c r="J297" s="35"/>
      <c r="N297" s="57">
        <f t="shared" si="8"/>
        <v>52590</v>
      </c>
      <c r="O297" s="59" t="s">
        <v>7</v>
      </c>
      <c r="P297" s="35"/>
      <c r="Q297" s="57">
        <f t="shared" si="9"/>
        <v>52590</v>
      </c>
      <c r="R297" s="59" t="s">
        <v>7</v>
      </c>
    </row>
    <row r="298" spans="10:18" ht="16.2" thickBot="1">
      <c r="J298" s="35"/>
      <c r="N298" s="57">
        <f t="shared" si="8"/>
        <v>52591</v>
      </c>
      <c r="O298" s="60" t="s">
        <v>7</v>
      </c>
      <c r="P298" s="35"/>
      <c r="Q298" s="57">
        <f t="shared" si="9"/>
        <v>52591</v>
      </c>
      <c r="R298" s="60" t="s">
        <v>7</v>
      </c>
    </row>
    <row r="299" spans="10:18" ht="16.2" thickBot="1">
      <c r="J299" s="35"/>
      <c r="N299" s="57">
        <f t="shared" si="8"/>
        <v>52597</v>
      </c>
      <c r="O299" s="58" t="s">
        <v>7</v>
      </c>
      <c r="P299" s="35"/>
      <c r="Q299" s="57">
        <f t="shared" si="9"/>
        <v>52597</v>
      </c>
      <c r="R299" s="58" t="s">
        <v>7</v>
      </c>
    </row>
    <row r="300" spans="10:18" ht="16.2" thickBot="1">
      <c r="J300" s="35"/>
      <c r="N300" s="57">
        <f t="shared" si="8"/>
        <v>52598</v>
      </c>
      <c r="O300" s="59" t="s">
        <v>7</v>
      </c>
      <c r="P300" s="35"/>
      <c r="Q300" s="57">
        <f t="shared" si="9"/>
        <v>52598</v>
      </c>
      <c r="R300" s="59" t="s">
        <v>7</v>
      </c>
    </row>
    <row r="301" spans="10:18" ht="16.2" thickBot="1">
      <c r="J301" s="35"/>
      <c r="N301" s="57">
        <f t="shared" si="8"/>
        <v>52677</v>
      </c>
      <c r="O301" s="59" t="s">
        <v>7</v>
      </c>
      <c r="P301" s="35"/>
      <c r="Q301" s="57">
        <f t="shared" si="9"/>
        <v>52677</v>
      </c>
      <c r="R301" s="59" t="s">
        <v>7</v>
      </c>
    </row>
    <row r="302" spans="10:18" ht="16.2" thickBot="1">
      <c r="J302" s="35"/>
      <c r="N302" s="57">
        <f t="shared" si="8"/>
        <v>52688</v>
      </c>
      <c r="O302" s="59" t="s">
        <v>7</v>
      </c>
      <c r="P302" s="35"/>
      <c r="Q302" s="57">
        <f t="shared" si="9"/>
        <v>52688</v>
      </c>
      <c r="R302" s="59" t="s">
        <v>7</v>
      </c>
    </row>
    <row r="303" spans="10:18" ht="16.2" thickBot="1">
      <c r="J303" s="35"/>
      <c r="N303" s="57">
        <f t="shared" si="8"/>
        <v>52697</v>
      </c>
      <c r="O303" s="59" t="s">
        <v>7</v>
      </c>
      <c r="P303" s="35"/>
      <c r="Q303" s="57">
        <f t="shared" si="9"/>
        <v>52697</v>
      </c>
      <c r="R303" s="59" t="s">
        <v>7</v>
      </c>
    </row>
    <row r="304" spans="10:18" ht="16.2" thickBot="1">
      <c r="J304" s="35"/>
      <c r="N304" s="57">
        <f t="shared" si="8"/>
        <v>52714</v>
      </c>
      <c r="O304" s="60" t="s">
        <v>7</v>
      </c>
      <c r="P304" s="35"/>
      <c r="Q304" s="57">
        <f t="shared" si="9"/>
        <v>52714</v>
      </c>
      <c r="R304" s="60" t="s">
        <v>7</v>
      </c>
    </row>
    <row r="305" spans="10:18" ht="16.2" thickBot="1">
      <c r="J305" s="35"/>
      <c r="N305" s="57">
        <f t="shared" si="8"/>
        <v>52718</v>
      </c>
      <c r="O305" s="58" t="s">
        <v>7</v>
      </c>
      <c r="P305" s="35"/>
      <c r="Q305" s="57">
        <f t="shared" si="9"/>
        <v>52718</v>
      </c>
      <c r="R305" s="58" t="s">
        <v>7</v>
      </c>
    </row>
    <row r="306" spans="10:18" ht="16.2" thickBot="1">
      <c r="J306" s="35"/>
      <c r="N306" s="57">
        <f t="shared" si="8"/>
        <v>52764</v>
      </c>
      <c r="O306" s="59" t="s">
        <v>7</v>
      </c>
      <c r="P306" s="35"/>
      <c r="Q306" s="57">
        <f t="shared" si="9"/>
        <v>52764</v>
      </c>
      <c r="R306" s="59" t="s">
        <v>7</v>
      </c>
    </row>
    <row r="307" spans="10:18" ht="16.2" thickBot="1">
      <c r="J307" s="35"/>
      <c r="N307" s="57">
        <f t="shared" si="8"/>
        <v>52765</v>
      </c>
      <c r="O307" s="59" t="s">
        <v>7</v>
      </c>
      <c r="P307" s="35"/>
      <c r="Q307" s="57">
        <f t="shared" si="9"/>
        <v>52765</v>
      </c>
      <c r="R307" s="59" t="s">
        <v>7</v>
      </c>
    </row>
    <row r="308" spans="10:18" ht="16.2" thickBot="1">
      <c r="J308" s="35"/>
      <c r="N308" s="57">
        <f t="shared" si="8"/>
        <v>52864</v>
      </c>
      <c r="O308" s="59" t="s">
        <v>7</v>
      </c>
      <c r="P308" s="35"/>
      <c r="Q308" s="57">
        <f t="shared" si="9"/>
        <v>52864</v>
      </c>
      <c r="R308" s="59" t="s">
        <v>7</v>
      </c>
    </row>
    <row r="309" spans="10:18" ht="16.2" thickBot="1">
      <c r="J309" s="35"/>
      <c r="N309" s="57">
        <f t="shared" si="8"/>
        <v>52865</v>
      </c>
      <c r="O309" s="59" t="s">
        <v>7</v>
      </c>
      <c r="P309" s="35"/>
      <c r="Q309" s="57">
        <f t="shared" si="9"/>
        <v>52865</v>
      </c>
      <c r="R309" s="59" t="s">
        <v>7</v>
      </c>
    </row>
    <row r="310" spans="10:18" ht="16.2" thickBot="1">
      <c r="J310" s="35"/>
      <c r="N310" s="57">
        <f t="shared" si="8"/>
        <v>52947</v>
      </c>
      <c r="O310" s="60" t="s">
        <v>7</v>
      </c>
      <c r="P310" s="35"/>
      <c r="Q310" s="57">
        <f t="shared" si="9"/>
        <v>52947</v>
      </c>
      <c r="R310" s="60" t="s">
        <v>7</v>
      </c>
    </row>
    <row r="311" spans="10:18" ht="16.2" thickBot="1">
      <c r="J311" s="35"/>
      <c r="N311" s="57">
        <f t="shared" si="8"/>
        <v>52956</v>
      </c>
      <c r="O311" s="58" t="s">
        <v>7</v>
      </c>
      <c r="P311" s="35"/>
      <c r="Q311" s="57">
        <f t="shared" si="9"/>
        <v>52956</v>
      </c>
      <c r="R311" s="58" t="s">
        <v>7</v>
      </c>
    </row>
    <row r="312" spans="10:18" ht="16.2" thickBot="1">
      <c r="J312" s="35"/>
      <c r="N312" s="57">
        <f t="shared" si="8"/>
        <v>52957</v>
      </c>
      <c r="O312" s="59" t="s">
        <v>7</v>
      </c>
      <c r="P312" s="35"/>
      <c r="Q312" s="57">
        <f t="shared" si="9"/>
        <v>52957</v>
      </c>
      <c r="R312" s="59" t="s">
        <v>7</v>
      </c>
    </row>
    <row r="313" spans="10:18" ht="16.2" thickBot="1">
      <c r="J313" s="35"/>
      <c r="N313" s="57">
        <f t="shared" si="8"/>
        <v>52963</v>
      </c>
      <c r="O313" s="59" t="s">
        <v>7</v>
      </c>
      <c r="P313" s="35"/>
      <c r="Q313" s="57">
        <f t="shared" si="9"/>
        <v>52963</v>
      </c>
      <c r="R313" s="59" t="s">
        <v>7</v>
      </c>
    </row>
    <row r="314" spans="10:18" ht="16.2" thickBot="1">
      <c r="J314" s="35"/>
      <c r="N314" s="57">
        <f t="shared" si="8"/>
        <v>52964</v>
      </c>
      <c r="O314" s="59" t="s">
        <v>7</v>
      </c>
      <c r="P314" s="35"/>
      <c r="Q314" s="57">
        <f t="shared" si="9"/>
        <v>52964</v>
      </c>
      <c r="R314" s="59" t="s">
        <v>7</v>
      </c>
    </row>
    <row r="315" spans="10:18" ht="16.2" thickBot="1">
      <c r="J315" s="35"/>
      <c r="N315" s="57">
        <f t="shared" si="8"/>
        <v>53042</v>
      </c>
      <c r="O315" s="59" t="s">
        <v>7</v>
      </c>
      <c r="P315" s="35"/>
      <c r="Q315" s="57">
        <f t="shared" si="9"/>
        <v>53042</v>
      </c>
      <c r="R315" s="59" t="s">
        <v>7</v>
      </c>
    </row>
    <row r="316" spans="10:18" ht="16.2" thickBot="1">
      <c r="J316" s="35"/>
      <c r="N316" s="57">
        <f t="shared" si="8"/>
        <v>53053</v>
      </c>
      <c r="O316" s="60" t="s">
        <v>7</v>
      </c>
      <c r="P316" s="35"/>
      <c r="Q316" s="57">
        <f t="shared" si="9"/>
        <v>53053</v>
      </c>
      <c r="R316" s="60" t="s">
        <v>7</v>
      </c>
    </row>
    <row r="317" spans="10:18" ht="16.2" thickBot="1">
      <c r="J317" s="35"/>
      <c r="N317" s="57">
        <f t="shared" si="8"/>
        <v>53062</v>
      </c>
      <c r="O317" s="58" t="s">
        <v>7</v>
      </c>
      <c r="P317" s="35"/>
      <c r="Q317" s="57">
        <f t="shared" si="9"/>
        <v>53062</v>
      </c>
      <c r="R317" s="58" t="s">
        <v>7</v>
      </c>
    </row>
    <row r="318" spans="10:18" ht="16.2" thickBot="1">
      <c r="J318" s="35"/>
      <c r="N318" s="57">
        <f t="shared" si="8"/>
        <v>53079</v>
      </c>
      <c r="O318" s="59" t="s">
        <v>7</v>
      </c>
      <c r="P318" s="35"/>
      <c r="Q318" s="57">
        <f t="shared" si="9"/>
        <v>53079</v>
      </c>
      <c r="R318" s="59" t="s">
        <v>7</v>
      </c>
    </row>
    <row r="319" spans="10:18" ht="16.2" thickBot="1">
      <c r="J319" s="35"/>
      <c r="N319" s="57">
        <f t="shared" si="8"/>
        <v>53083</v>
      </c>
      <c r="O319" s="59" t="s">
        <v>7</v>
      </c>
      <c r="P319" s="35"/>
      <c r="Q319" s="57">
        <f t="shared" si="9"/>
        <v>53083</v>
      </c>
      <c r="R319" s="59" t="s">
        <v>7</v>
      </c>
    </row>
    <row r="320" spans="10:18" ht="16.2" thickBot="1">
      <c r="J320" s="35"/>
      <c r="N320" s="57">
        <f t="shared" si="8"/>
        <v>53129</v>
      </c>
      <c r="O320" s="59" t="s">
        <v>7</v>
      </c>
      <c r="P320" s="35"/>
      <c r="Q320" s="57">
        <f t="shared" si="9"/>
        <v>53129</v>
      </c>
      <c r="R320" s="59" t="s">
        <v>7</v>
      </c>
    </row>
    <row r="321" spans="10:18" ht="16.2" thickBot="1">
      <c r="J321" s="35"/>
      <c r="N321" s="57">
        <f t="shared" si="8"/>
        <v>53130</v>
      </c>
      <c r="O321" s="59" t="s">
        <v>7</v>
      </c>
      <c r="P321" s="35"/>
      <c r="Q321" s="57">
        <f t="shared" si="9"/>
        <v>53130</v>
      </c>
      <c r="R321" s="59" t="s">
        <v>7</v>
      </c>
    </row>
    <row r="322" spans="10:18" ht="16.2" thickBot="1">
      <c r="J322" s="35"/>
      <c r="N322" s="57">
        <f t="shared" si="8"/>
        <v>53229</v>
      </c>
      <c r="O322" s="60" t="s">
        <v>7</v>
      </c>
      <c r="P322" s="35"/>
      <c r="Q322" s="57">
        <f t="shared" si="9"/>
        <v>53229</v>
      </c>
      <c r="R322" s="60" t="s">
        <v>7</v>
      </c>
    </row>
    <row r="323" spans="10:18" ht="16.2" thickBot="1">
      <c r="J323" s="35"/>
      <c r="N323" s="57">
        <f t="shared" si="8"/>
        <v>53230</v>
      </c>
      <c r="O323" s="58" t="s">
        <v>7</v>
      </c>
      <c r="P323" s="35"/>
      <c r="Q323" s="57">
        <f t="shared" si="9"/>
        <v>53230</v>
      </c>
      <c r="R323" s="58" t="s">
        <v>7</v>
      </c>
    </row>
    <row r="324" spans="10:18" ht="16.2" thickBot="1">
      <c r="J324" s="35"/>
      <c r="N324" s="57">
        <f t="shared" si="8"/>
        <v>53312</v>
      </c>
      <c r="O324" s="59" t="s">
        <v>7</v>
      </c>
      <c r="P324" s="35"/>
      <c r="Q324" s="57">
        <f t="shared" si="9"/>
        <v>53312</v>
      </c>
      <c r="R324" s="59" t="s">
        <v>7</v>
      </c>
    </row>
    <row r="325" spans="10:18" ht="16.2" thickBot="1">
      <c r="J325" s="35"/>
      <c r="N325" s="57">
        <f t="shared" si="8"/>
        <v>53321</v>
      </c>
      <c r="O325" s="59" t="s">
        <v>7</v>
      </c>
      <c r="P325" s="35"/>
      <c r="Q325" s="57">
        <f t="shared" si="9"/>
        <v>53321</v>
      </c>
      <c r="R325" s="59" t="s">
        <v>7</v>
      </c>
    </row>
    <row r="326" spans="10:18" ht="16.2" thickBot="1">
      <c r="J326" s="35"/>
      <c r="N326" s="57">
        <f t="shared" si="8"/>
        <v>53322</v>
      </c>
      <c r="O326" s="59" t="s">
        <v>7</v>
      </c>
      <c r="P326" s="35"/>
      <c r="Q326" s="57">
        <f t="shared" si="9"/>
        <v>53322</v>
      </c>
      <c r="R326" s="59" t="s">
        <v>7</v>
      </c>
    </row>
    <row r="327" spans="10:18" ht="16.2" thickBot="1">
      <c r="J327" s="35"/>
      <c r="N327" s="57">
        <f t="shared" si="8"/>
        <v>53328</v>
      </c>
      <c r="O327" s="59" t="s">
        <v>7</v>
      </c>
      <c r="P327" s="35"/>
      <c r="Q327" s="57">
        <f t="shared" si="9"/>
        <v>53328</v>
      </c>
      <c r="R327" s="59" t="s">
        <v>7</v>
      </c>
    </row>
    <row r="328" spans="10:18" ht="16.2" thickBot="1">
      <c r="J328" s="35"/>
      <c r="N328" s="57">
        <f t="shared" si="8"/>
        <v>53329</v>
      </c>
      <c r="O328" s="60" t="s">
        <v>7</v>
      </c>
      <c r="P328" s="35"/>
      <c r="Q328" s="57">
        <f t="shared" si="9"/>
        <v>53329</v>
      </c>
      <c r="R328" s="60" t="s">
        <v>7</v>
      </c>
    </row>
    <row r="329" spans="10:18" ht="16.2" thickBot="1">
      <c r="J329" s="35"/>
      <c r="N329" s="57">
        <f t="shared" si="8"/>
        <v>53407</v>
      </c>
      <c r="O329" s="58" t="s">
        <v>7</v>
      </c>
      <c r="P329" s="35"/>
      <c r="Q329" s="57">
        <f t="shared" si="9"/>
        <v>53407</v>
      </c>
      <c r="R329" s="58" t="s">
        <v>7</v>
      </c>
    </row>
    <row r="330" spans="10:18" ht="16.2" thickBot="1">
      <c r="J330" s="35"/>
      <c r="N330" s="57">
        <f t="shared" si="8"/>
        <v>53418</v>
      </c>
      <c r="O330" s="59" t="s">
        <v>7</v>
      </c>
      <c r="P330" s="35"/>
      <c r="Q330" s="57">
        <f t="shared" si="9"/>
        <v>53418</v>
      </c>
      <c r="R330" s="59" t="s">
        <v>7</v>
      </c>
    </row>
    <row r="331" spans="10:18" ht="16.2" thickBot="1">
      <c r="J331" s="35"/>
      <c r="N331" s="57">
        <f t="shared" si="8"/>
        <v>53427</v>
      </c>
      <c r="O331" s="59" t="s">
        <v>7</v>
      </c>
      <c r="P331" s="35"/>
      <c r="Q331" s="57">
        <f t="shared" si="9"/>
        <v>53427</v>
      </c>
      <c r="R331" s="59" t="s">
        <v>7</v>
      </c>
    </row>
    <row r="332" spans="10:18" ht="16.2" thickBot="1">
      <c r="J332" s="35"/>
      <c r="N332" s="57">
        <f t="shared" si="8"/>
        <v>53444</v>
      </c>
      <c r="O332" s="59" t="s">
        <v>7</v>
      </c>
      <c r="P332" s="35"/>
      <c r="Q332" s="57">
        <f t="shared" si="9"/>
        <v>53444</v>
      </c>
      <c r="R332" s="59" t="s">
        <v>7</v>
      </c>
    </row>
    <row r="333" spans="10:18" ht="16.2" thickBot="1">
      <c r="J333" s="35"/>
      <c r="N333" s="57">
        <f t="shared" si="8"/>
        <v>53448</v>
      </c>
      <c r="O333" s="59" t="s">
        <v>7</v>
      </c>
      <c r="P333" s="35"/>
      <c r="Q333" s="57">
        <f t="shared" si="9"/>
        <v>53448</v>
      </c>
      <c r="R333" s="59" t="s">
        <v>7</v>
      </c>
    </row>
    <row r="334" spans="10:18" ht="16.2" thickBot="1">
      <c r="J334" s="35"/>
      <c r="N334" s="57">
        <f t="shared" si="8"/>
        <v>53494</v>
      </c>
      <c r="O334" s="60" t="s">
        <v>7</v>
      </c>
      <c r="P334" s="35"/>
      <c r="Q334" s="57">
        <f t="shared" si="9"/>
        <v>53494</v>
      </c>
      <c r="R334" s="60" t="s">
        <v>7</v>
      </c>
    </row>
    <row r="335" spans="10:18" ht="16.2" thickBot="1">
      <c r="J335" s="35"/>
      <c r="N335" s="57">
        <f t="shared" si="8"/>
        <v>53495</v>
      </c>
      <c r="O335" s="58" t="s">
        <v>7</v>
      </c>
      <c r="P335" s="35"/>
      <c r="Q335" s="57">
        <f t="shared" si="9"/>
        <v>53495</v>
      </c>
      <c r="R335" s="58" t="s">
        <v>7</v>
      </c>
    </row>
    <row r="336" spans="10:18" ht="16.2" thickBot="1">
      <c r="J336" s="35"/>
      <c r="N336" s="57">
        <f t="shared" si="8"/>
        <v>53594</v>
      </c>
      <c r="O336" s="59" t="s">
        <v>7</v>
      </c>
      <c r="P336" s="35"/>
      <c r="Q336" s="57">
        <f t="shared" si="9"/>
        <v>53594</v>
      </c>
      <c r="R336" s="59" t="s">
        <v>7</v>
      </c>
    </row>
    <row r="337" spans="10:18" ht="16.2" thickBot="1">
      <c r="J337" s="35"/>
      <c r="N337" s="57">
        <f t="shared" si="8"/>
        <v>53595</v>
      </c>
      <c r="O337" s="59" t="s">
        <v>7</v>
      </c>
      <c r="P337" s="35"/>
      <c r="Q337" s="57">
        <f t="shared" si="9"/>
        <v>53595</v>
      </c>
      <c r="R337" s="59" t="s">
        <v>7</v>
      </c>
    </row>
    <row r="338" spans="10:18" ht="16.2" thickBot="1">
      <c r="J338" s="35"/>
      <c r="N338" s="57">
        <f t="shared" si="8"/>
        <v>53677</v>
      </c>
      <c r="O338" s="59" t="s">
        <v>7</v>
      </c>
      <c r="P338" s="35"/>
      <c r="Q338" s="57">
        <f t="shared" si="9"/>
        <v>53677</v>
      </c>
      <c r="R338" s="59" t="s">
        <v>7</v>
      </c>
    </row>
    <row r="339" spans="10:18" ht="16.2" thickBot="1">
      <c r="J339" s="35"/>
      <c r="N339" s="57">
        <f t="shared" si="8"/>
        <v>53686</v>
      </c>
      <c r="O339" s="59" t="s">
        <v>7</v>
      </c>
      <c r="P339" s="35"/>
      <c r="Q339" s="57">
        <f t="shared" si="9"/>
        <v>53686</v>
      </c>
      <c r="R339" s="59" t="s">
        <v>7</v>
      </c>
    </row>
    <row r="340" spans="10:18" ht="16.2" thickBot="1">
      <c r="J340" s="35"/>
      <c r="N340" s="57">
        <f t="shared" ref="N340:N354" si="10">DATE(YEAR(N326)+1,MONTH(N326),DAY(N326))</f>
        <v>53687</v>
      </c>
      <c r="O340" s="60" t="s">
        <v>7</v>
      </c>
      <c r="P340" s="35"/>
      <c r="Q340" s="57">
        <f t="shared" ref="Q340:Q354" si="11">DATE(YEAR(Q326)+1,MONTH(Q326),DAY(Q326))</f>
        <v>53687</v>
      </c>
      <c r="R340" s="60" t="s">
        <v>7</v>
      </c>
    </row>
    <row r="341" spans="10:18" ht="16.2" thickBot="1">
      <c r="J341" s="35"/>
      <c r="N341" s="57">
        <f t="shared" si="10"/>
        <v>53693</v>
      </c>
      <c r="O341" s="58" t="s">
        <v>7</v>
      </c>
      <c r="P341" s="35"/>
      <c r="Q341" s="57">
        <f t="shared" si="11"/>
        <v>53693</v>
      </c>
      <c r="R341" s="58" t="s">
        <v>7</v>
      </c>
    </row>
    <row r="342" spans="10:18" ht="16.2" thickBot="1">
      <c r="J342" s="35"/>
      <c r="N342" s="57">
        <f t="shared" si="10"/>
        <v>53694</v>
      </c>
      <c r="O342" s="59" t="s">
        <v>7</v>
      </c>
      <c r="P342" s="35"/>
      <c r="Q342" s="57">
        <f t="shared" si="11"/>
        <v>53694</v>
      </c>
      <c r="R342" s="59" t="s">
        <v>7</v>
      </c>
    </row>
    <row r="343" spans="10:18" ht="16.2" thickBot="1">
      <c r="J343" s="35"/>
      <c r="N343" s="57">
        <f t="shared" si="10"/>
        <v>53772</v>
      </c>
      <c r="O343" s="59" t="s">
        <v>7</v>
      </c>
      <c r="P343" s="35"/>
      <c r="Q343" s="57">
        <f t="shared" si="11"/>
        <v>53772</v>
      </c>
      <c r="R343" s="59" t="s">
        <v>7</v>
      </c>
    </row>
    <row r="344" spans="10:18" ht="16.2" thickBot="1">
      <c r="J344" s="35"/>
      <c r="N344" s="57">
        <f t="shared" si="10"/>
        <v>53783</v>
      </c>
      <c r="O344" s="59" t="s">
        <v>7</v>
      </c>
      <c r="P344" s="35"/>
      <c r="Q344" s="57">
        <f t="shared" si="11"/>
        <v>53783</v>
      </c>
      <c r="R344" s="59" t="s">
        <v>7</v>
      </c>
    </row>
    <row r="345" spans="10:18" ht="16.2" thickBot="1">
      <c r="J345" s="35"/>
      <c r="N345" s="57">
        <f t="shared" si="10"/>
        <v>53792</v>
      </c>
      <c r="O345" s="59" t="s">
        <v>7</v>
      </c>
      <c r="P345" s="35"/>
      <c r="Q345" s="57">
        <f t="shared" si="11"/>
        <v>53792</v>
      </c>
      <c r="R345" s="59" t="s">
        <v>7</v>
      </c>
    </row>
    <row r="346" spans="10:18" ht="16.2" thickBot="1">
      <c r="J346" s="35"/>
      <c r="N346" s="57">
        <f t="shared" si="10"/>
        <v>53809</v>
      </c>
      <c r="O346" s="60" t="s">
        <v>7</v>
      </c>
      <c r="P346" s="35"/>
      <c r="Q346" s="57">
        <f t="shared" si="11"/>
        <v>53809</v>
      </c>
      <c r="R346" s="60" t="s">
        <v>7</v>
      </c>
    </row>
    <row r="347" spans="10:18" ht="16.2" thickBot="1">
      <c r="J347" s="35"/>
      <c r="N347" s="57">
        <f t="shared" si="10"/>
        <v>53813</v>
      </c>
      <c r="O347" s="58" t="s">
        <v>7</v>
      </c>
      <c r="P347" s="35"/>
      <c r="Q347" s="57">
        <f t="shared" si="11"/>
        <v>53813</v>
      </c>
      <c r="R347" s="58" t="s">
        <v>7</v>
      </c>
    </row>
    <row r="348" spans="10:18" ht="16.2" thickBot="1">
      <c r="J348" s="35"/>
      <c r="N348" s="57">
        <f t="shared" si="10"/>
        <v>53859</v>
      </c>
      <c r="O348" s="59" t="s">
        <v>7</v>
      </c>
      <c r="P348" s="35"/>
      <c r="Q348" s="57">
        <f t="shared" si="11"/>
        <v>53859</v>
      </c>
      <c r="R348" s="59" t="s">
        <v>7</v>
      </c>
    </row>
    <row r="349" spans="10:18" ht="16.2" thickBot="1">
      <c r="J349" s="35"/>
      <c r="N349" s="57">
        <f t="shared" si="10"/>
        <v>53860</v>
      </c>
      <c r="O349" s="59" t="s">
        <v>7</v>
      </c>
      <c r="P349" s="35"/>
      <c r="Q349" s="57">
        <f t="shared" si="11"/>
        <v>53860</v>
      </c>
      <c r="R349" s="59" t="s">
        <v>7</v>
      </c>
    </row>
    <row r="350" spans="10:18" ht="16.2" thickBot="1">
      <c r="J350" s="35"/>
      <c r="N350" s="57">
        <f t="shared" si="10"/>
        <v>53959</v>
      </c>
      <c r="O350" s="59" t="s">
        <v>7</v>
      </c>
      <c r="P350" s="35"/>
      <c r="Q350" s="57">
        <f t="shared" si="11"/>
        <v>53959</v>
      </c>
      <c r="R350" s="59" t="s">
        <v>7</v>
      </c>
    </row>
    <row r="351" spans="10:18" ht="16.2" thickBot="1">
      <c r="J351" s="35"/>
      <c r="N351" s="57">
        <f t="shared" si="10"/>
        <v>53960</v>
      </c>
      <c r="O351" s="59" t="s">
        <v>7</v>
      </c>
      <c r="P351" s="35"/>
      <c r="Q351" s="57">
        <f t="shared" si="11"/>
        <v>53960</v>
      </c>
      <c r="R351" s="59" t="s">
        <v>7</v>
      </c>
    </row>
    <row r="352" spans="10:18" ht="16.2" thickBot="1">
      <c r="J352" s="35"/>
      <c r="N352" s="57">
        <f t="shared" si="10"/>
        <v>54042</v>
      </c>
      <c r="O352" s="60" t="s">
        <v>7</v>
      </c>
      <c r="P352" s="35"/>
      <c r="Q352" s="57">
        <f t="shared" si="11"/>
        <v>54042</v>
      </c>
      <c r="R352" s="60" t="s">
        <v>7</v>
      </c>
    </row>
    <row r="353" spans="10:37" ht="16.2" thickBot="1">
      <c r="J353" s="35"/>
      <c r="N353" s="57">
        <f t="shared" si="10"/>
        <v>54051</v>
      </c>
      <c r="O353" s="58" t="s">
        <v>7</v>
      </c>
      <c r="P353" s="35"/>
      <c r="Q353" s="57">
        <f t="shared" si="11"/>
        <v>54051</v>
      </c>
      <c r="R353" s="58" t="s">
        <v>7</v>
      </c>
    </row>
    <row r="354" spans="10:37">
      <c r="J354" s="35"/>
      <c r="N354" s="57">
        <f t="shared" si="10"/>
        <v>54052</v>
      </c>
      <c r="O354" s="59" t="s">
        <v>7</v>
      </c>
      <c r="P354" s="35"/>
      <c r="Q354" s="57">
        <f t="shared" si="11"/>
        <v>54052</v>
      </c>
      <c r="R354" s="59" t="s">
        <v>7</v>
      </c>
    </row>
    <row r="355" spans="10:37">
      <c r="O355" s="34"/>
      <c r="R355" s="34"/>
      <c r="AK355" s="6"/>
    </row>
    <row r="356" spans="10:37">
      <c r="O356" s="34"/>
      <c r="R356" s="34"/>
      <c r="AK356" s="6"/>
    </row>
    <row r="357" spans="10:37">
      <c r="O357" s="34"/>
      <c r="R357" s="34"/>
      <c r="AK357" s="6"/>
    </row>
    <row r="358" spans="10:37">
      <c r="O358" s="34"/>
      <c r="R358" s="34"/>
      <c r="AK358" s="6"/>
    </row>
    <row r="359" spans="10:37">
      <c r="O359" s="34"/>
      <c r="R359" s="34"/>
      <c r="AK359" s="6"/>
    </row>
    <row r="360" spans="10:37">
      <c r="O360" s="34"/>
      <c r="R360" s="34"/>
      <c r="AK360" s="6"/>
    </row>
    <row r="361" spans="10:37">
      <c r="O361" s="34"/>
      <c r="R361" s="34"/>
      <c r="AK361" s="6"/>
    </row>
    <row r="362" spans="10:37">
      <c r="O362" s="34"/>
      <c r="R362" s="34"/>
      <c r="AK362" s="6"/>
    </row>
    <row r="363" spans="10:37">
      <c r="O363" s="34"/>
      <c r="R363" s="34"/>
      <c r="AK363" s="6"/>
    </row>
  </sheetData>
  <mergeCells count="6">
    <mergeCell ref="Q3:R3"/>
    <mergeCell ref="B3:B4"/>
    <mergeCell ref="E3:F3"/>
    <mergeCell ref="H3:I3"/>
    <mergeCell ref="K3:L3"/>
    <mergeCell ref="N3:O3"/>
  </mergeCells>
  <dataValidations count="1">
    <dataValidation type="list" allowBlank="1" showInputMessage="1" showErrorMessage="1" sqref="B10:C12" xr:uid="{4973C719-4328-4D83-B008-8F5A05D164D7}">
      <formula1>$B$5:$B$12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551EE-592B-4FB0-AECA-97F971074E32}">
  <sheetPr>
    <tabColor theme="9" tint="-0.249977111117893"/>
  </sheetPr>
  <dimension ref="A1:N196"/>
  <sheetViews>
    <sheetView showGridLines="0" zoomScaleNormal="100" workbookViewId="0">
      <selection activeCell="Q10" sqref="Q10"/>
    </sheetView>
  </sheetViews>
  <sheetFormatPr defaultColWidth="11" defaultRowHeight="14.4"/>
  <cols>
    <col min="1" max="1" width="11" style="6"/>
    <col min="2" max="2" width="12.44140625" style="6" customWidth="1"/>
    <col min="3" max="3" width="26.44140625" style="6" customWidth="1"/>
    <col min="4" max="8" width="12.6640625" style="6" customWidth="1"/>
    <col min="9" max="16384" width="11" style="6"/>
  </cols>
  <sheetData>
    <row r="1" spans="1:14" s="2" customFormat="1" ht="23.7" customHeight="1">
      <c r="A1" s="1" t="s">
        <v>6</v>
      </c>
    </row>
    <row r="2" spans="1:14" s="3" customFormat="1" ht="16.2" customHeight="1"/>
    <row r="3" spans="1:14" s="3" customFormat="1" ht="8.6999999999999993" customHeight="1"/>
    <row r="4" spans="1:14" ht="16.2" thickBot="1">
      <c r="A4" s="4" t="str">
        <f>'[3]ToU Series'!F2</f>
        <v>BANKING</v>
      </c>
      <c r="B4" s="5" t="s">
        <v>7</v>
      </c>
      <c r="C4" s="5" t="s">
        <v>8</v>
      </c>
      <c r="D4" s="5" t="s">
        <v>9</v>
      </c>
      <c r="E4" s="5" t="s">
        <v>10</v>
      </c>
      <c r="F4" s="5" t="s">
        <v>11</v>
      </c>
      <c r="G4" s="5" t="s">
        <v>12</v>
      </c>
      <c r="H4" s="5" t="s">
        <v>13</v>
      </c>
    </row>
    <row r="5" spans="1:14" ht="16.2" thickBot="1">
      <c r="A5" s="7" t="s">
        <v>14</v>
      </c>
      <c r="B5" s="8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  <c r="H5" s="9">
        <v>7</v>
      </c>
      <c r="N5" s="10" t="s">
        <v>15</v>
      </c>
    </row>
    <row r="6" spans="1:14" ht="15.6">
      <c r="A6" s="11">
        <v>1</v>
      </c>
      <c r="B6" s="12" t="str">
        <f>CHOOSE(MATCH($A$4,$N$5:$N$9,0),B33,B60,B87,B114)</f>
        <v>Off-peak</v>
      </c>
      <c r="C6" s="12" t="str">
        <f t="shared" ref="C6:H6" si="0">CHOOSE(MATCH($A$4,$N$5:$N$8,0),C33,C60,C87,C114)</f>
        <v>Off-peak</v>
      </c>
      <c r="D6" s="12" t="str">
        <f t="shared" si="0"/>
        <v>Off-peak</v>
      </c>
      <c r="E6" s="12" t="str">
        <f t="shared" si="0"/>
        <v>Off-peak</v>
      </c>
      <c r="F6" s="12" t="str">
        <f t="shared" si="0"/>
        <v>Off-peak</v>
      </c>
      <c r="G6" s="12" t="str">
        <f t="shared" si="0"/>
        <v>Off-peak</v>
      </c>
      <c r="H6" s="12" t="str">
        <f t="shared" si="0"/>
        <v>Off-peak</v>
      </c>
      <c r="J6" s="13" t="s">
        <v>16</v>
      </c>
      <c r="N6" s="10" t="s">
        <v>17</v>
      </c>
    </row>
    <row r="7" spans="1:14" ht="15.6">
      <c r="A7" s="11">
        <v>2</v>
      </c>
      <c r="B7" s="12" t="str">
        <f t="shared" ref="B7:H22" si="1">CHOOSE(MATCH($A$4,$N$5:$N$8,0),B34,B61,B88,B115)</f>
        <v>Off-peak</v>
      </c>
      <c r="C7" s="12" t="str">
        <f t="shared" si="1"/>
        <v>Off-peak</v>
      </c>
      <c r="D7" s="12" t="str">
        <f t="shared" si="1"/>
        <v>Off-peak</v>
      </c>
      <c r="E7" s="12" t="str">
        <f t="shared" si="1"/>
        <v>Off-peak</v>
      </c>
      <c r="F7" s="12" t="str">
        <f t="shared" si="1"/>
        <v>Off-peak</v>
      </c>
      <c r="G7" s="12" t="str">
        <f t="shared" si="1"/>
        <v>Off-peak</v>
      </c>
      <c r="H7" s="12" t="str">
        <f t="shared" si="1"/>
        <v>Off-peak</v>
      </c>
      <c r="J7" s="14">
        <f>COUNTIF(B6:H29,J6)</f>
        <v>81</v>
      </c>
      <c r="K7" s="6" t="s">
        <v>18</v>
      </c>
      <c r="N7" s="10" t="s">
        <v>19</v>
      </c>
    </row>
    <row r="8" spans="1:14" ht="15.6">
      <c r="A8" s="11">
        <v>3</v>
      </c>
      <c r="B8" s="12" t="str">
        <f t="shared" si="1"/>
        <v>Off-peak</v>
      </c>
      <c r="C8" s="12" t="str">
        <f t="shared" si="1"/>
        <v>Off-peak</v>
      </c>
      <c r="D8" s="12" t="str">
        <f t="shared" si="1"/>
        <v>Off-peak</v>
      </c>
      <c r="E8" s="12" t="str">
        <f t="shared" si="1"/>
        <v>Off-peak</v>
      </c>
      <c r="F8" s="12" t="str">
        <f t="shared" si="1"/>
        <v>Off-peak</v>
      </c>
      <c r="G8" s="12" t="str">
        <f t="shared" si="1"/>
        <v>Off-peak</v>
      </c>
      <c r="H8" s="12" t="str">
        <f t="shared" si="1"/>
        <v>Off-peak</v>
      </c>
      <c r="N8" s="10" t="s">
        <v>20</v>
      </c>
    </row>
    <row r="9" spans="1:14" ht="15.6">
      <c r="A9" s="11">
        <v>4</v>
      </c>
      <c r="B9" s="12" t="str">
        <f t="shared" si="1"/>
        <v>Off-peak</v>
      </c>
      <c r="C9" s="12" t="str">
        <f t="shared" si="1"/>
        <v>Off-peak</v>
      </c>
      <c r="D9" s="12" t="str">
        <f t="shared" si="1"/>
        <v>Off-peak</v>
      </c>
      <c r="E9" s="12" t="str">
        <f t="shared" si="1"/>
        <v>Off-peak</v>
      </c>
      <c r="F9" s="12" t="str">
        <f t="shared" si="1"/>
        <v>Off-peak</v>
      </c>
      <c r="G9" s="12" t="str">
        <f t="shared" si="1"/>
        <v>Off-peak</v>
      </c>
      <c r="H9" s="12" t="str">
        <f t="shared" si="1"/>
        <v>Off-peak</v>
      </c>
      <c r="N9" s="10" t="s">
        <v>21</v>
      </c>
    </row>
    <row r="10" spans="1:14" ht="15.6">
      <c r="A10" s="11">
        <v>5</v>
      </c>
      <c r="B10" s="12" t="str">
        <f t="shared" si="1"/>
        <v>Off-peak</v>
      </c>
      <c r="C10" s="12" t="str">
        <f t="shared" si="1"/>
        <v>Off-peak</v>
      </c>
      <c r="D10" s="12" t="str">
        <f t="shared" si="1"/>
        <v>Off-peak</v>
      </c>
      <c r="E10" s="12" t="str">
        <f t="shared" si="1"/>
        <v>Off-peak</v>
      </c>
      <c r="F10" s="12" t="str">
        <f t="shared" si="1"/>
        <v>Off-peak</v>
      </c>
      <c r="G10" s="12" t="str">
        <f t="shared" si="1"/>
        <v>Off-peak</v>
      </c>
      <c r="H10" s="12" t="str">
        <f t="shared" si="1"/>
        <v>Off-peak</v>
      </c>
    </row>
    <row r="11" spans="1:14" ht="15.6">
      <c r="A11" s="11">
        <v>6</v>
      </c>
      <c r="B11" s="12" t="str">
        <f t="shared" si="1"/>
        <v>Off-peak</v>
      </c>
      <c r="C11" s="12" t="str">
        <f t="shared" si="1"/>
        <v>Off-peak</v>
      </c>
      <c r="D11" s="12" t="str">
        <f t="shared" si="1"/>
        <v>Off-peak</v>
      </c>
      <c r="E11" s="12" t="str">
        <f t="shared" si="1"/>
        <v>Off-peak</v>
      </c>
      <c r="F11" s="12" t="str">
        <f t="shared" si="1"/>
        <v>Off-peak</v>
      </c>
      <c r="G11" s="12" t="str">
        <f t="shared" si="1"/>
        <v>Off-peak</v>
      </c>
      <c r="H11" s="12" t="str">
        <f t="shared" si="1"/>
        <v>Off-peak</v>
      </c>
    </row>
    <row r="12" spans="1:14" ht="15.6">
      <c r="A12" s="11">
        <v>7</v>
      </c>
      <c r="B12" s="12" t="str">
        <f t="shared" si="1"/>
        <v>Off-peak</v>
      </c>
      <c r="C12" s="12" t="str">
        <f t="shared" si="1"/>
        <v>Standard</v>
      </c>
      <c r="D12" s="12" t="str">
        <f t="shared" si="1"/>
        <v>Standard</v>
      </c>
      <c r="E12" s="12" t="str">
        <f t="shared" si="1"/>
        <v>Standard</v>
      </c>
      <c r="F12" s="12" t="str">
        <f t="shared" si="1"/>
        <v>Standard</v>
      </c>
      <c r="G12" s="12" t="str">
        <f t="shared" si="1"/>
        <v>Standard</v>
      </c>
      <c r="H12" s="12" t="str">
        <f t="shared" si="1"/>
        <v>Off-peak</v>
      </c>
    </row>
    <row r="13" spans="1:14" ht="15.6">
      <c r="A13" s="11">
        <v>8</v>
      </c>
      <c r="B13" s="12" t="str">
        <f t="shared" si="1"/>
        <v>Off-peak</v>
      </c>
      <c r="C13" s="12" t="str">
        <f t="shared" si="1"/>
        <v>Peak</v>
      </c>
      <c r="D13" s="12" t="str">
        <f t="shared" si="1"/>
        <v>Peak</v>
      </c>
      <c r="E13" s="12" t="str">
        <f t="shared" si="1"/>
        <v>Peak</v>
      </c>
      <c r="F13" s="12" t="str">
        <f t="shared" si="1"/>
        <v>Peak</v>
      </c>
      <c r="G13" s="12" t="str">
        <f t="shared" si="1"/>
        <v>Peak</v>
      </c>
      <c r="H13" s="12" t="str">
        <f t="shared" si="1"/>
        <v>Standard</v>
      </c>
    </row>
    <row r="14" spans="1:14" ht="15.6">
      <c r="A14" s="11">
        <v>9</v>
      </c>
      <c r="B14" s="12" t="str">
        <f t="shared" si="1"/>
        <v>Off-peak</v>
      </c>
      <c r="C14" s="12" t="str">
        <f t="shared" si="1"/>
        <v>Peak</v>
      </c>
      <c r="D14" s="12" t="str">
        <f t="shared" si="1"/>
        <v>Peak</v>
      </c>
      <c r="E14" s="12" t="str">
        <f t="shared" si="1"/>
        <v>Peak</v>
      </c>
      <c r="F14" s="12" t="str">
        <f t="shared" si="1"/>
        <v>Peak</v>
      </c>
      <c r="G14" s="12" t="str">
        <f t="shared" si="1"/>
        <v>Peak</v>
      </c>
      <c r="H14" s="12" t="str">
        <f t="shared" si="1"/>
        <v>Standard</v>
      </c>
    </row>
    <row r="15" spans="1:14" ht="15.6">
      <c r="A15" s="11">
        <v>10</v>
      </c>
      <c r="B15" s="12" t="str">
        <f t="shared" si="1"/>
        <v>Off-peak</v>
      </c>
      <c r="C15" s="12" t="str">
        <f t="shared" si="1"/>
        <v>Peak</v>
      </c>
      <c r="D15" s="12" t="str">
        <f t="shared" si="1"/>
        <v>Peak</v>
      </c>
      <c r="E15" s="12" t="str">
        <f t="shared" si="1"/>
        <v>Peak</v>
      </c>
      <c r="F15" s="12" t="str">
        <f t="shared" si="1"/>
        <v>Peak</v>
      </c>
      <c r="G15" s="12" t="str">
        <f t="shared" si="1"/>
        <v>Peak</v>
      </c>
      <c r="H15" s="12" t="str">
        <f t="shared" si="1"/>
        <v>Standard</v>
      </c>
    </row>
    <row r="16" spans="1:14" ht="15.6">
      <c r="A16" s="11">
        <v>11</v>
      </c>
      <c r="B16" s="12" t="str">
        <f t="shared" si="1"/>
        <v>Off-peak</v>
      </c>
      <c r="C16" s="12" t="str">
        <f t="shared" si="1"/>
        <v>Standard</v>
      </c>
      <c r="D16" s="12" t="str">
        <f t="shared" si="1"/>
        <v>Standard</v>
      </c>
      <c r="E16" s="12" t="str">
        <f t="shared" si="1"/>
        <v>Standard</v>
      </c>
      <c r="F16" s="12" t="str">
        <f t="shared" si="1"/>
        <v>Standard</v>
      </c>
      <c r="G16" s="12" t="str">
        <f t="shared" si="1"/>
        <v>Standard</v>
      </c>
      <c r="H16" s="12" t="str">
        <f t="shared" si="1"/>
        <v>Standard</v>
      </c>
    </row>
    <row r="17" spans="1:8" ht="15.6">
      <c r="A17" s="11">
        <v>12</v>
      </c>
      <c r="B17" s="12" t="str">
        <f t="shared" si="1"/>
        <v>Off-peak</v>
      </c>
      <c r="C17" s="12" t="str">
        <f t="shared" si="1"/>
        <v>Standard</v>
      </c>
      <c r="D17" s="12" t="str">
        <f t="shared" si="1"/>
        <v>Standard</v>
      </c>
      <c r="E17" s="12" t="str">
        <f t="shared" si="1"/>
        <v>Standard</v>
      </c>
      <c r="F17" s="12" t="str">
        <f t="shared" si="1"/>
        <v>Standard</v>
      </c>
      <c r="G17" s="12" t="str">
        <f t="shared" si="1"/>
        <v>Standard</v>
      </c>
      <c r="H17" s="12" t="str">
        <f t="shared" si="1"/>
        <v>Standard</v>
      </c>
    </row>
    <row r="18" spans="1:8" ht="15.6">
      <c r="A18" s="11">
        <v>13</v>
      </c>
      <c r="B18" s="12" t="str">
        <f t="shared" si="1"/>
        <v>Off-peak</v>
      </c>
      <c r="C18" s="12" t="str">
        <f t="shared" si="1"/>
        <v>Standard</v>
      </c>
      <c r="D18" s="12" t="str">
        <f t="shared" si="1"/>
        <v>Standard</v>
      </c>
      <c r="E18" s="12" t="str">
        <f t="shared" si="1"/>
        <v>Standard</v>
      </c>
      <c r="F18" s="12" t="str">
        <f t="shared" si="1"/>
        <v>Standard</v>
      </c>
      <c r="G18" s="12" t="str">
        <f t="shared" si="1"/>
        <v>Standard</v>
      </c>
      <c r="H18" s="12" t="str">
        <f t="shared" si="1"/>
        <v>Off-peak</v>
      </c>
    </row>
    <row r="19" spans="1:8" ht="15.6">
      <c r="A19" s="11">
        <v>14</v>
      </c>
      <c r="B19" s="12" t="str">
        <f t="shared" si="1"/>
        <v>Off-peak</v>
      </c>
      <c r="C19" s="12" t="str">
        <f t="shared" si="1"/>
        <v>Standard</v>
      </c>
      <c r="D19" s="12" t="str">
        <f t="shared" si="1"/>
        <v>Standard</v>
      </c>
      <c r="E19" s="12" t="str">
        <f t="shared" si="1"/>
        <v>Standard</v>
      </c>
      <c r="F19" s="12" t="str">
        <f t="shared" si="1"/>
        <v>Standard</v>
      </c>
      <c r="G19" s="12" t="str">
        <f t="shared" si="1"/>
        <v>Standard</v>
      </c>
      <c r="H19" s="12" t="str">
        <f t="shared" si="1"/>
        <v>Off-peak</v>
      </c>
    </row>
    <row r="20" spans="1:8" ht="15.6">
      <c r="A20" s="11">
        <v>15</v>
      </c>
      <c r="B20" s="12" t="str">
        <f t="shared" si="1"/>
        <v>Off-peak</v>
      </c>
      <c r="C20" s="12" t="str">
        <f t="shared" si="1"/>
        <v>Standard</v>
      </c>
      <c r="D20" s="12" t="str">
        <f t="shared" si="1"/>
        <v>Standard</v>
      </c>
      <c r="E20" s="12" t="str">
        <f t="shared" si="1"/>
        <v>Standard</v>
      </c>
      <c r="F20" s="12" t="str">
        <f t="shared" si="1"/>
        <v>Standard</v>
      </c>
      <c r="G20" s="12" t="str">
        <f t="shared" si="1"/>
        <v>Standard</v>
      </c>
      <c r="H20" s="12" t="str">
        <f t="shared" si="1"/>
        <v>Off-peak</v>
      </c>
    </row>
    <row r="21" spans="1:8" ht="15.6">
      <c r="A21" s="11">
        <v>16</v>
      </c>
      <c r="B21" s="12" t="str">
        <f t="shared" si="1"/>
        <v>Off-peak</v>
      </c>
      <c r="C21" s="12" t="str">
        <f t="shared" si="1"/>
        <v>Standard</v>
      </c>
      <c r="D21" s="12" t="str">
        <f t="shared" si="1"/>
        <v>Standard</v>
      </c>
      <c r="E21" s="12" t="str">
        <f t="shared" si="1"/>
        <v>Standard</v>
      </c>
      <c r="F21" s="12" t="str">
        <f t="shared" si="1"/>
        <v>Standard</v>
      </c>
      <c r="G21" s="12" t="str">
        <f t="shared" si="1"/>
        <v>Standard</v>
      </c>
      <c r="H21" s="12" t="str">
        <f t="shared" si="1"/>
        <v>Off-peak</v>
      </c>
    </row>
    <row r="22" spans="1:8" ht="15.6">
      <c r="A22" s="11">
        <v>17</v>
      </c>
      <c r="B22" s="12" t="str">
        <f t="shared" si="1"/>
        <v>Off-peak</v>
      </c>
      <c r="C22" s="12" t="str">
        <f t="shared" si="1"/>
        <v>Standard</v>
      </c>
      <c r="D22" s="12" t="str">
        <f t="shared" si="1"/>
        <v>Standard</v>
      </c>
      <c r="E22" s="12" t="str">
        <f t="shared" si="1"/>
        <v>Standard</v>
      </c>
      <c r="F22" s="12" t="str">
        <f t="shared" si="1"/>
        <v>Standard</v>
      </c>
      <c r="G22" s="12" t="str">
        <f t="shared" si="1"/>
        <v>Standard</v>
      </c>
      <c r="H22" s="12" t="str">
        <f t="shared" si="1"/>
        <v>Off-peak</v>
      </c>
    </row>
    <row r="23" spans="1:8" ht="15.6">
      <c r="A23" s="11">
        <v>18</v>
      </c>
      <c r="B23" s="12" t="str">
        <f t="shared" ref="B23:H29" si="2">CHOOSE(MATCH($A$4,$N$5:$N$8,0),B50,B77,B104,B131)</f>
        <v>Off-peak</v>
      </c>
      <c r="C23" s="12" t="str">
        <f t="shared" si="2"/>
        <v>Standard</v>
      </c>
      <c r="D23" s="12" t="str">
        <f t="shared" si="2"/>
        <v>Standard</v>
      </c>
      <c r="E23" s="12" t="str">
        <f t="shared" si="2"/>
        <v>Standard</v>
      </c>
      <c r="F23" s="12" t="str">
        <f t="shared" si="2"/>
        <v>Standard</v>
      </c>
      <c r="G23" s="12" t="str">
        <f t="shared" si="2"/>
        <v>Standard</v>
      </c>
      <c r="H23" s="12" t="str">
        <f t="shared" si="2"/>
        <v>Off-peak</v>
      </c>
    </row>
    <row r="24" spans="1:8" ht="15.6">
      <c r="A24" s="11">
        <v>19</v>
      </c>
      <c r="B24" s="12" t="str">
        <f t="shared" si="2"/>
        <v>Off-peak</v>
      </c>
      <c r="C24" s="12" t="str">
        <f t="shared" si="2"/>
        <v>Peak</v>
      </c>
      <c r="D24" s="12" t="str">
        <f t="shared" si="2"/>
        <v>Peak</v>
      </c>
      <c r="E24" s="12" t="str">
        <f t="shared" si="2"/>
        <v>Peak</v>
      </c>
      <c r="F24" s="12" t="str">
        <f t="shared" si="2"/>
        <v>Peak</v>
      </c>
      <c r="G24" s="12" t="str">
        <f t="shared" si="2"/>
        <v>Peak</v>
      </c>
      <c r="H24" s="12" t="str">
        <f t="shared" si="2"/>
        <v>Standard</v>
      </c>
    </row>
    <row r="25" spans="1:8" ht="15.6">
      <c r="A25" s="11">
        <v>20</v>
      </c>
      <c r="B25" s="12" t="str">
        <f t="shared" si="2"/>
        <v>Off-peak</v>
      </c>
      <c r="C25" s="12" t="str">
        <f t="shared" si="2"/>
        <v>Peak</v>
      </c>
      <c r="D25" s="12" t="str">
        <f t="shared" si="2"/>
        <v>Peak</v>
      </c>
      <c r="E25" s="12" t="str">
        <f t="shared" si="2"/>
        <v>Peak</v>
      </c>
      <c r="F25" s="12" t="str">
        <f t="shared" si="2"/>
        <v>Peak</v>
      </c>
      <c r="G25" s="12" t="str">
        <f t="shared" si="2"/>
        <v>Peak</v>
      </c>
      <c r="H25" s="12" t="str">
        <f t="shared" si="2"/>
        <v>Standard</v>
      </c>
    </row>
    <row r="26" spans="1:8" ht="15.6">
      <c r="A26" s="11">
        <v>21</v>
      </c>
      <c r="B26" s="12" t="str">
        <f t="shared" si="2"/>
        <v>Off-peak</v>
      </c>
      <c r="C26" s="12" t="str">
        <f t="shared" si="2"/>
        <v>Peak</v>
      </c>
      <c r="D26" s="12" t="str">
        <f t="shared" si="2"/>
        <v>Peak</v>
      </c>
      <c r="E26" s="12" t="str">
        <f t="shared" si="2"/>
        <v>Peak</v>
      </c>
      <c r="F26" s="12" t="str">
        <f t="shared" si="2"/>
        <v>Peak</v>
      </c>
      <c r="G26" s="12" t="str">
        <f t="shared" si="2"/>
        <v>Peak</v>
      </c>
      <c r="H26" s="15" t="str">
        <f t="shared" si="2"/>
        <v>Off-peak</v>
      </c>
    </row>
    <row r="27" spans="1:8" ht="15.6">
      <c r="A27" s="11">
        <v>22</v>
      </c>
      <c r="B27" s="12" t="str">
        <f t="shared" si="2"/>
        <v>Off-peak</v>
      </c>
      <c r="C27" s="12" t="str">
        <f t="shared" si="2"/>
        <v>Standard</v>
      </c>
      <c r="D27" s="12" t="str">
        <f t="shared" si="2"/>
        <v>Standard</v>
      </c>
      <c r="E27" s="12" t="str">
        <f t="shared" si="2"/>
        <v>Standard</v>
      </c>
      <c r="F27" s="12" t="str">
        <f t="shared" si="2"/>
        <v>Standard</v>
      </c>
      <c r="G27" s="12" t="str">
        <f t="shared" si="2"/>
        <v>Standard</v>
      </c>
      <c r="H27" s="15" t="str">
        <f t="shared" si="2"/>
        <v>Off-peak</v>
      </c>
    </row>
    <row r="28" spans="1:8" ht="15.6">
      <c r="A28" s="11">
        <v>23</v>
      </c>
      <c r="B28" s="12" t="str">
        <f t="shared" si="2"/>
        <v>Off-peak</v>
      </c>
      <c r="C28" s="12" t="str">
        <f t="shared" si="2"/>
        <v>Off-peak</v>
      </c>
      <c r="D28" s="12" t="str">
        <f t="shared" si="2"/>
        <v>Off-peak</v>
      </c>
      <c r="E28" s="12" t="str">
        <f t="shared" si="2"/>
        <v>Off-peak</v>
      </c>
      <c r="F28" s="12" t="str">
        <f t="shared" si="2"/>
        <v>Off-peak</v>
      </c>
      <c r="G28" s="12" t="str">
        <f t="shared" si="2"/>
        <v>Off-peak</v>
      </c>
      <c r="H28" s="12" t="str">
        <f t="shared" si="2"/>
        <v>Off-peak</v>
      </c>
    </row>
    <row r="29" spans="1:8" ht="15.6">
      <c r="A29" s="11">
        <v>24</v>
      </c>
      <c r="B29" s="12" t="str">
        <f t="shared" si="2"/>
        <v>Off-peak</v>
      </c>
      <c r="C29" s="12" t="str">
        <f t="shared" si="2"/>
        <v>Off-peak</v>
      </c>
      <c r="D29" s="12" t="str">
        <f t="shared" si="2"/>
        <v>Off-peak</v>
      </c>
      <c r="E29" s="12" t="str">
        <f t="shared" si="2"/>
        <v>Off-peak</v>
      </c>
      <c r="F29" s="12" t="str">
        <f t="shared" si="2"/>
        <v>Off-peak</v>
      </c>
      <c r="G29" s="12" t="str">
        <f t="shared" si="2"/>
        <v>Off-peak</v>
      </c>
      <c r="H29" s="12" t="str">
        <f t="shared" si="2"/>
        <v>Off-peak</v>
      </c>
    </row>
    <row r="31" spans="1:8" ht="16.2" thickBot="1">
      <c r="A31" s="4" t="s">
        <v>15</v>
      </c>
      <c r="B31" s="5" t="s">
        <v>7</v>
      </c>
      <c r="C31" s="5" t="s">
        <v>8</v>
      </c>
      <c r="D31" s="5" t="s">
        <v>9</v>
      </c>
      <c r="E31" s="5" t="s">
        <v>10</v>
      </c>
      <c r="F31" s="5" t="s">
        <v>11</v>
      </c>
      <c r="G31" s="5" t="s">
        <v>12</v>
      </c>
      <c r="H31" s="5" t="s">
        <v>13</v>
      </c>
    </row>
    <row r="32" spans="1:8" ht="16.2" thickBot="1">
      <c r="A32" s="7" t="s">
        <v>14</v>
      </c>
      <c r="B32" s="9">
        <v>1</v>
      </c>
      <c r="C32" s="9">
        <v>2</v>
      </c>
      <c r="D32" s="9">
        <v>3</v>
      </c>
      <c r="E32" s="9">
        <v>4</v>
      </c>
      <c r="F32" s="9">
        <v>5</v>
      </c>
      <c r="G32" s="9">
        <v>6</v>
      </c>
      <c r="H32" s="9">
        <v>7</v>
      </c>
    </row>
    <row r="33" spans="1:8" ht="15.6">
      <c r="A33" s="11">
        <v>1</v>
      </c>
      <c r="B33" s="12" t="s">
        <v>16</v>
      </c>
      <c r="C33" s="12" t="s">
        <v>16</v>
      </c>
      <c r="D33" s="12" t="s">
        <v>16</v>
      </c>
      <c r="E33" s="12" t="s">
        <v>16</v>
      </c>
      <c r="F33" s="12" t="s">
        <v>16</v>
      </c>
      <c r="G33" s="12" t="s">
        <v>16</v>
      </c>
      <c r="H33" s="12" t="s">
        <v>16</v>
      </c>
    </row>
    <row r="34" spans="1:8" ht="15.6">
      <c r="A34" s="11">
        <v>2</v>
      </c>
      <c r="B34" s="12" t="s">
        <v>16</v>
      </c>
      <c r="C34" s="12" t="s">
        <v>16</v>
      </c>
      <c r="D34" s="12" t="s">
        <v>16</v>
      </c>
      <c r="E34" s="12" t="s">
        <v>16</v>
      </c>
      <c r="F34" s="12" t="s">
        <v>16</v>
      </c>
      <c r="G34" s="12" t="s">
        <v>16</v>
      </c>
      <c r="H34" s="12" t="s">
        <v>16</v>
      </c>
    </row>
    <row r="35" spans="1:8" ht="15.6">
      <c r="A35" s="11">
        <v>3</v>
      </c>
      <c r="B35" s="12" t="s">
        <v>16</v>
      </c>
      <c r="C35" s="12" t="s">
        <v>16</v>
      </c>
      <c r="D35" s="12" t="s">
        <v>16</v>
      </c>
      <c r="E35" s="12" t="s">
        <v>16</v>
      </c>
      <c r="F35" s="12" t="s">
        <v>16</v>
      </c>
      <c r="G35" s="12" t="s">
        <v>16</v>
      </c>
      <c r="H35" s="12" t="s">
        <v>16</v>
      </c>
    </row>
    <row r="36" spans="1:8" ht="15.6">
      <c r="A36" s="11">
        <v>4</v>
      </c>
      <c r="B36" s="12" t="s">
        <v>16</v>
      </c>
      <c r="C36" s="12" t="s">
        <v>16</v>
      </c>
      <c r="D36" s="12" t="s">
        <v>16</v>
      </c>
      <c r="E36" s="12" t="s">
        <v>16</v>
      </c>
      <c r="F36" s="12" t="s">
        <v>16</v>
      </c>
      <c r="G36" s="12" t="s">
        <v>16</v>
      </c>
      <c r="H36" s="12" t="s">
        <v>16</v>
      </c>
    </row>
    <row r="37" spans="1:8" ht="15.6">
      <c r="A37" s="11">
        <v>5</v>
      </c>
      <c r="B37" s="12" t="s">
        <v>16</v>
      </c>
      <c r="C37" s="12" t="s">
        <v>16</v>
      </c>
      <c r="D37" s="12" t="s">
        <v>16</v>
      </c>
      <c r="E37" s="12" t="s">
        <v>16</v>
      </c>
      <c r="F37" s="12" t="s">
        <v>16</v>
      </c>
      <c r="G37" s="12" t="s">
        <v>16</v>
      </c>
      <c r="H37" s="12" t="s">
        <v>16</v>
      </c>
    </row>
    <row r="38" spans="1:8" ht="15.6">
      <c r="A38" s="11">
        <v>6</v>
      </c>
      <c r="B38" s="12" t="s">
        <v>16</v>
      </c>
      <c r="C38" s="12" t="s">
        <v>16</v>
      </c>
      <c r="D38" s="12" t="s">
        <v>16</v>
      </c>
      <c r="E38" s="12" t="s">
        <v>16</v>
      </c>
      <c r="F38" s="12" t="s">
        <v>16</v>
      </c>
      <c r="G38" s="12" t="s">
        <v>16</v>
      </c>
      <c r="H38" s="12" t="s">
        <v>16</v>
      </c>
    </row>
    <row r="39" spans="1:8" ht="15.6">
      <c r="A39" s="11">
        <v>7</v>
      </c>
      <c r="B39" s="12" t="s">
        <v>16</v>
      </c>
      <c r="C39" s="15" t="s">
        <v>22</v>
      </c>
      <c r="D39" s="15" t="s">
        <v>22</v>
      </c>
      <c r="E39" s="15" t="s">
        <v>22</v>
      </c>
      <c r="F39" s="15" t="s">
        <v>22</v>
      </c>
      <c r="G39" s="15" t="s">
        <v>22</v>
      </c>
      <c r="H39" s="12" t="s">
        <v>16</v>
      </c>
    </row>
    <row r="40" spans="1:8" ht="15.6">
      <c r="A40" s="11">
        <v>8</v>
      </c>
      <c r="B40" s="12" t="s">
        <v>16</v>
      </c>
      <c r="C40" s="16" t="s">
        <v>23</v>
      </c>
      <c r="D40" s="16" t="s">
        <v>23</v>
      </c>
      <c r="E40" s="16" t="s">
        <v>23</v>
      </c>
      <c r="F40" s="16" t="s">
        <v>23</v>
      </c>
      <c r="G40" s="16" t="s">
        <v>23</v>
      </c>
      <c r="H40" s="15" t="s">
        <v>22</v>
      </c>
    </row>
    <row r="41" spans="1:8" ht="15.6">
      <c r="A41" s="11">
        <v>9</v>
      </c>
      <c r="B41" s="12" t="s">
        <v>16</v>
      </c>
      <c r="C41" s="16" t="s">
        <v>23</v>
      </c>
      <c r="D41" s="16" t="s">
        <v>23</v>
      </c>
      <c r="E41" s="16" t="s">
        <v>23</v>
      </c>
      <c r="F41" s="16" t="s">
        <v>23</v>
      </c>
      <c r="G41" s="16" t="s">
        <v>23</v>
      </c>
      <c r="H41" s="15" t="s">
        <v>22</v>
      </c>
    </row>
    <row r="42" spans="1:8" ht="15.6">
      <c r="A42" s="11">
        <v>10</v>
      </c>
      <c r="B42" s="12" t="s">
        <v>16</v>
      </c>
      <c r="C42" s="16" t="s">
        <v>23</v>
      </c>
      <c r="D42" s="16" t="s">
        <v>23</v>
      </c>
      <c r="E42" s="16" t="s">
        <v>23</v>
      </c>
      <c r="F42" s="16" t="s">
        <v>23</v>
      </c>
      <c r="G42" s="16" t="s">
        <v>23</v>
      </c>
      <c r="H42" s="15" t="s">
        <v>22</v>
      </c>
    </row>
    <row r="43" spans="1:8" ht="15.6">
      <c r="A43" s="11">
        <v>11</v>
      </c>
      <c r="B43" s="12" t="s">
        <v>16</v>
      </c>
      <c r="C43" s="15" t="s">
        <v>22</v>
      </c>
      <c r="D43" s="15" t="s">
        <v>22</v>
      </c>
      <c r="E43" s="15" t="s">
        <v>22</v>
      </c>
      <c r="F43" s="15" t="s">
        <v>22</v>
      </c>
      <c r="G43" s="15" t="s">
        <v>22</v>
      </c>
      <c r="H43" s="15" t="s">
        <v>22</v>
      </c>
    </row>
    <row r="44" spans="1:8" ht="15.6">
      <c r="A44" s="11">
        <v>12</v>
      </c>
      <c r="B44" s="12" t="s">
        <v>16</v>
      </c>
      <c r="C44" s="15" t="s">
        <v>22</v>
      </c>
      <c r="D44" s="15" t="s">
        <v>22</v>
      </c>
      <c r="E44" s="15" t="s">
        <v>22</v>
      </c>
      <c r="F44" s="15" t="s">
        <v>22</v>
      </c>
      <c r="G44" s="15" t="s">
        <v>22</v>
      </c>
      <c r="H44" s="15" t="s">
        <v>22</v>
      </c>
    </row>
    <row r="45" spans="1:8" ht="15.6">
      <c r="A45" s="11">
        <v>13</v>
      </c>
      <c r="B45" s="12" t="s">
        <v>16</v>
      </c>
      <c r="C45" s="15" t="s">
        <v>22</v>
      </c>
      <c r="D45" s="15" t="s">
        <v>22</v>
      </c>
      <c r="E45" s="15" t="s">
        <v>22</v>
      </c>
      <c r="F45" s="15" t="s">
        <v>22</v>
      </c>
      <c r="G45" s="15" t="s">
        <v>22</v>
      </c>
      <c r="H45" s="12" t="s">
        <v>16</v>
      </c>
    </row>
    <row r="46" spans="1:8" ht="15.6">
      <c r="A46" s="11">
        <v>14</v>
      </c>
      <c r="B46" s="12" t="s">
        <v>16</v>
      </c>
      <c r="C46" s="15" t="s">
        <v>22</v>
      </c>
      <c r="D46" s="15" t="s">
        <v>22</v>
      </c>
      <c r="E46" s="15" t="s">
        <v>22</v>
      </c>
      <c r="F46" s="15" t="s">
        <v>22</v>
      </c>
      <c r="G46" s="15" t="s">
        <v>22</v>
      </c>
      <c r="H46" s="12" t="s">
        <v>16</v>
      </c>
    </row>
    <row r="47" spans="1:8" ht="15.6">
      <c r="A47" s="11">
        <v>15</v>
      </c>
      <c r="B47" s="12" t="s">
        <v>16</v>
      </c>
      <c r="C47" s="15" t="s">
        <v>22</v>
      </c>
      <c r="D47" s="15" t="s">
        <v>22</v>
      </c>
      <c r="E47" s="15" t="s">
        <v>22</v>
      </c>
      <c r="F47" s="15" t="s">
        <v>22</v>
      </c>
      <c r="G47" s="15" t="s">
        <v>22</v>
      </c>
      <c r="H47" s="12" t="s">
        <v>16</v>
      </c>
    </row>
    <row r="48" spans="1:8" ht="15.6">
      <c r="A48" s="11">
        <v>16</v>
      </c>
      <c r="B48" s="12" t="s">
        <v>16</v>
      </c>
      <c r="C48" s="15" t="s">
        <v>22</v>
      </c>
      <c r="D48" s="15" t="s">
        <v>22</v>
      </c>
      <c r="E48" s="15" t="s">
        <v>22</v>
      </c>
      <c r="F48" s="15" t="s">
        <v>22</v>
      </c>
      <c r="G48" s="15" t="s">
        <v>22</v>
      </c>
      <c r="H48" s="12" t="s">
        <v>16</v>
      </c>
    </row>
    <row r="49" spans="1:11" ht="15.6">
      <c r="A49" s="11">
        <v>17</v>
      </c>
      <c r="B49" s="12" t="s">
        <v>16</v>
      </c>
      <c r="C49" s="15" t="s">
        <v>22</v>
      </c>
      <c r="D49" s="15" t="s">
        <v>22</v>
      </c>
      <c r="E49" s="15" t="s">
        <v>22</v>
      </c>
      <c r="F49" s="15" t="s">
        <v>22</v>
      </c>
      <c r="G49" s="15" t="s">
        <v>22</v>
      </c>
      <c r="H49" s="12" t="s">
        <v>16</v>
      </c>
    </row>
    <row r="50" spans="1:11" ht="15.6">
      <c r="A50" s="11">
        <v>18</v>
      </c>
      <c r="B50" s="12" t="s">
        <v>16</v>
      </c>
      <c r="C50" s="15" t="s">
        <v>22</v>
      </c>
      <c r="D50" s="15" t="s">
        <v>22</v>
      </c>
      <c r="E50" s="15" t="s">
        <v>22</v>
      </c>
      <c r="F50" s="15" t="s">
        <v>22</v>
      </c>
      <c r="G50" s="15" t="s">
        <v>22</v>
      </c>
      <c r="H50" s="12" t="s">
        <v>16</v>
      </c>
    </row>
    <row r="51" spans="1:11" ht="15.6">
      <c r="A51" s="11">
        <v>19</v>
      </c>
      <c r="B51" s="12" t="s">
        <v>16</v>
      </c>
      <c r="C51" s="16" t="s">
        <v>23</v>
      </c>
      <c r="D51" s="16" t="s">
        <v>23</v>
      </c>
      <c r="E51" s="16" t="s">
        <v>23</v>
      </c>
      <c r="F51" s="16" t="s">
        <v>23</v>
      </c>
      <c r="G51" s="16" t="s">
        <v>23</v>
      </c>
      <c r="H51" s="15" t="s">
        <v>22</v>
      </c>
    </row>
    <row r="52" spans="1:11" ht="15.6">
      <c r="A52" s="11">
        <v>20</v>
      </c>
      <c r="B52" s="12" t="s">
        <v>16</v>
      </c>
      <c r="C52" s="16" t="s">
        <v>23</v>
      </c>
      <c r="D52" s="16" t="s">
        <v>23</v>
      </c>
      <c r="E52" s="16" t="s">
        <v>23</v>
      </c>
      <c r="F52" s="16" t="s">
        <v>23</v>
      </c>
      <c r="G52" s="16" t="s">
        <v>23</v>
      </c>
      <c r="H52" s="15" t="s">
        <v>22</v>
      </c>
    </row>
    <row r="53" spans="1:11" ht="15.6">
      <c r="A53" s="11">
        <v>21</v>
      </c>
      <c r="B53" s="12" t="s">
        <v>16</v>
      </c>
      <c r="C53" s="15" t="s">
        <v>22</v>
      </c>
      <c r="D53" s="15" t="s">
        <v>22</v>
      </c>
      <c r="E53" s="15" t="s">
        <v>22</v>
      </c>
      <c r="F53" s="15" t="s">
        <v>22</v>
      </c>
      <c r="G53" s="15" t="s">
        <v>22</v>
      </c>
      <c r="H53" s="12" t="s">
        <v>16</v>
      </c>
    </row>
    <row r="54" spans="1:11" ht="15.6">
      <c r="A54" s="11">
        <v>22</v>
      </c>
      <c r="B54" s="12" t="s">
        <v>16</v>
      </c>
      <c r="C54" s="15" t="s">
        <v>22</v>
      </c>
      <c r="D54" s="15" t="s">
        <v>22</v>
      </c>
      <c r="E54" s="15" t="s">
        <v>22</v>
      </c>
      <c r="F54" s="15" t="s">
        <v>22</v>
      </c>
      <c r="G54" s="15" t="s">
        <v>22</v>
      </c>
      <c r="H54" s="12" t="s">
        <v>16</v>
      </c>
    </row>
    <row r="55" spans="1:11" ht="15.6">
      <c r="A55" s="11">
        <v>23</v>
      </c>
      <c r="B55" s="12" t="s">
        <v>16</v>
      </c>
      <c r="C55" s="12" t="s">
        <v>16</v>
      </c>
      <c r="D55" s="12" t="s">
        <v>16</v>
      </c>
      <c r="E55" s="12" t="s">
        <v>16</v>
      </c>
      <c r="F55" s="12" t="s">
        <v>16</v>
      </c>
      <c r="G55" s="12" t="s">
        <v>16</v>
      </c>
      <c r="H55" s="12" t="s">
        <v>16</v>
      </c>
    </row>
    <row r="56" spans="1:11" ht="15.6">
      <c r="A56" s="11">
        <v>24</v>
      </c>
      <c r="B56" s="12" t="s">
        <v>16</v>
      </c>
      <c r="C56" s="12" t="s">
        <v>16</v>
      </c>
      <c r="D56" s="12" t="s">
        <v>16</v>
      </c>
      <c r="E56" s="12" t="s">
        <v>16</v>
      </c>
      <c r="F56" s="12" t="s">
        <v>16</v>
      </c>
      <c r="G56" s="12" t="s">
        <v>16</v>
      </c>
      <c r="H56" s="12" t="s">
        <v>16</v>
      </c>
    </row>
    <row r="58" spans="1:11" ht="16.2" thickBot="1">
      <c r="A58" s="4" t="s">
        <v>17</v>
      </c>
      <c r="B58" s="5" t="s">
        <v>7</v>
      </c>
      <c r="C58" s="5" t="s">
        <v>8</v>
      </c>
      <c r="D58" s="5" t="s">
        <v>9</v>
      </c>
      <c r="E58" s="5" t="s">
        <v>10</v>
      </c>
      <c r="F58" s="5" t="s">
        <v>11</v>
      </c>
      <c r="G58" s="5" t="s">
        <v>12</v>
      </c>
      <c r="H58" s="5" t="s">
        <v>13</v>
      </c>
    </row>
    <row r="59" spans="1:11" ht="16.2" thickBot="1">
      <c r="A59" s="7" t="s">
        <v>14</v>
      </c>
      <c r="B59" s="9">
        <v>1</v>
      </c>
      <c r="C59" s="9">
        <v>2</v>
      </c>
      <c r="D59" s="9">
        <v>3</v>
      </c>
      <c r="E59" s="9">
        <v>4</v>
      </c>
      <c r="F59" s="9">
        <v>5</v>
      </c>
      <c r="G59" s="9">
        <v>6</v>
      </c>
      <c r="H59" s="9">
        <v>7</v>
      </c>
      <c r="J59" s="17" t="s">
        <v>24</v>
      </c>
      <c r="K59" s="17" t="s">
        <v>25</v>
      </c>
    </row>
    <row r="60" spans="1:11" ht="15.6">
      <c r="A60" s="11">
        <v>1</v>
      </c>
      <c r="B60" s="12" t="s">
        <v>16</v>
      </c>
      <c r="C60" s="12" t="s">
        <v>16</v>
      </c>
      <c r="D60" s="12" t="s">
        <v>16</v>
      </c>
      <c r="E60" s="12" t="s">
        <v>16</v>
      </c>
      <c r="F60" s="12" t="s">
        <v>16</v>
      </c>
      <c r="G60" s="12" t="s">
        <v>16</v>
      </c>
      <c r="H60" s="12" t="s">
        <v>16</v>
      </c>
      <c r="J60" s="12" t="s">
        <v>16</v>
      </c>
      <c r="K60" s="14">
        <v>60</v>
      </c>
    </row>
    <row r="61" spans="1:11" ht="15.6">
      <c r="A61" s="11">
        <v>2</v>
      </c>
      <c r="B61" s="12" t="s">
        <v>16</v>
      </c>
      <c r="C61" s="12" t="s">
        <v>16</v>
      </c>
      <c r="D61" s="12" t="s">
        <v>16</v>
      </c>
      <c r="E61" s="12" t="s">
        <v>16</v>
      </c>
      <c r="F61" s="12" t="s">
        <v>16</v>
      </c>
      <c r="G61" s="12" t="s">
        <v>16</v>
      </c>
      <c r="H61" s="12" t="s">
        <v>16</v>
      </c>
      <c r="J61" s="15" t="s">
        <v>22</v>
      </c>
      <c r="K61" s="14">
        <v>100</v>
      </c>
    </row>
    <row r="62" spans="1:11" ht="15.6">
      <c r="A62" s="11">
        <v>3</v>
      </c>
      <c r="B62" s="12" t="s">
        <v>16</v>
      </c>
      <c r="C62" s="12" t="s">
        <v>16</v>
      </c>
      <c r="D62" s="12" t="s">
        <v>16</v>
      </c>
      <c r="E62" s="12" t="s">
        <v>16</v>
      </c>
      <c r="F62" s="12" t="s">
        <v>16</v>
      </c>
      <c r="G62" s="12" t="s">
        <v>16</v>
      </c>
      <c r="H62" s="12" t="s">
        <v>16</v>
      </c>
      <c r="J62" s="16" t="s">
        <v>23</v>
      </c>
      <c r="K62" s="14">
        <v>180</v>
      </c>
    </row>
    <row r="63" spans="1:11" ht="15.6">
      <c r="A63" s="11">
        <v>4</v>
      </c>
      <c r="B63" s="12" t="s">
        <v>16</v>
      </c>
      <c r="C63" s="12" t="s">
        <v>16</v>
      </c>
      <c r="D63" s="12" t="s">
        <v>16</v>
      </c>
      <c r="E63" s="12" t="s">
        <v>16</v>
      </c>
      <c r="F63" s="12" t="s">
        <v>16</v>
      </c>
      <c r="G63" s="12" t="s">
        <v>16</v>
      </c>
      <c r="H63" s="12" t="s">
        <v>16</v>
      </c>
    </row>
    <row r="64" spans="1:11" ht="15.6">
      <c r="A64" s="11">
        <v>5</v>
      </c>
      <c r="B64" s="12" t="s">
        <v>16</v>
      </c>
      <c r="C64" s="12" t="s">
        <v>16</v>
      </c>
      <c r="D64" s="12" t="s">
        <v>16</v>
      </c>
      <c r="E64" s="12" t="s">
        <v>16</v>
      </c>
      <c r="F64" s="12" t="s">
        <v>16</v>
      </c>
      <c r="G64" s="12" t="s">
        <v>16</v>
      </c>
      <c r="H64" s="12" t="s">
        <v>16</v>
      </c>
    </row>
    <row r="65" spans="1:8" ht="15.6">
      <c r="A65" s="11">
        <v>6</v>
      </c>
      <c r="B65" s="12" t="s">
        <v>16</v>
      </c>
      <c r="C65" s="12" t="s">
        <v>16</v>
      </c>
      <c r="D65" s="12" t="s">
        <v>16</v>
      </c>
      <c r="E65" s="12" t="s">
        <v>16</v>
      </c>
      <c r="F65" s="12" t="s">
        <v>16</v>
      </c>
      <c r="G65" s="12" t="s">
        <v>16</v>
      </c>
      <c r="H65" s="12" t="s">
        <v>16</v>
      </c>
    </row>
    <row r="66" spans="1:8" ht="15.6">
      <c r="A66" s="11">
        <v>7</v>
      </c>
      <c r="B66" s="12" t="s">
        <v>16</v>
      </c>
      <c r="C66" s="12" t="s">
        <v>16</v>
      </c>
      <c r="D66" s="12" t="s">
        <v>16</v>
      </c>
      <c r="E66" s="12" t="s">
        <v>16</v>
      </c>
      <c r="F66" s="12" t="s">
        <v>16</v>
      </c>
      <c r="G66" s="12" t="s">
        <v>16</v>
      </c>
      <c r="H66" s="12" t="s">
        <v>16</v>
      </c>
    </row>
    <row r="67" spans="1:8" ht="15.6">
      <c r="A67" s="11">
        <v>8</v>
      </c>
      <c r="B67" s="15" t="s">
        <v>22</v>
      </c>
      <c r="C67" s="16" t="s">
        <v>23</v>
      </c>
      <c r="D67" s="16" t="s">
        <v>23</v>
      </c>
      <c r="E67" s="16" t="s">
        <v>23</v>
      </c>
      <c r="F67" s="16" t="s">
        <v>23</v>
      </c>
      <c r="G67" s="16" t="s">
        <v>23</v>
      </c>
      <c r="H67" s="16" t="s">
        <v>23</v>
      </c>
    </row>
    <row r="68" spans="1:8" ht="15.6">
      <c r="A68" s="11">
        <v>9</v>
      </c>
      <c r="B68" s="15" t="s">
        <v>22</v>
      </c>
      <c r="C68" s="16" t="s">
        <v>23</v>
      </c>
      <c r="D68" s="16" t="s">
        <v>23</v>
      </c>
      <c r="E68" s="16" t="s">
        <v>23</v>
      </c>
      <c r="F68" s="16" t="s">
        <v>23</v>
      </c>
      <c r="G68" s="16" t="s">
        <v>23</v>
      </c>
      <c r="H68" s="16" t="s">
        <v>23</v>
      </c>
    </row>
    <row r="69" spans="1:8" ht="15.6">
      <c r="A69" s="11">
        <v>10</v>
      </c>
      <c r="B69" s="15" t="s">
        <v>22</v>
      </c>
      <c r="C69" s="16" t="s">
        <v>23</v>
      </c>
      <c r="D69" s="16" t="s">
        <v>23</v>
      </c>
      <c r="E69" s="16" t="s">
        <v>23</v>
      </c>
      <c r="F69" s="16" t="s">
        <v>23</v>
      </c>
      <c r="G69" s="16" t="s">
        <v>23</v>
      </c>
      <c r="H69" s="16" t="s">
        <v>23</v>
      </c>
    </row>
    <row r="70" spans="1:8" ht="15.6">
      <c r="A70" s="11">
        <v>11</v>
      </c>
      <c r="B70" s="15" t="s">
        <v>22</v>
      </c>
      <c r="C70" s="16" t="s">
        <v>23</v>
      </c>
      <c r="D70" s="16" t="s">
        <v>23</v>
      </c>
      <c r="E70" s="16" t="s">
        <v>23</v>
      </c>
      <c r="F70" s="16" t="s">
        <v>23</v>
      </c>
      <c r="G70" s="16" t="s">
        <v>23</v>
      </c>
      <c r="H70" s="16" t="s">
        <v>23</v>
      </c>
    </row>
    <row r="71" spans="1:8" ht="15.6">
      <c r="A71" s="11">
        <v>12</v>
      </c>
      <c r="B71" s="15" t="s">
        <v>22</v>
      </c>
      <c r="C71" s="16" t="s">
        <v>23</v>
      </c>
      <c r="D71" s="16" t="s">
        <v>23</v>
      </c>
      <c r="E71" s="16" t="s">
        <v>23</v>
      </c>
      <c r="F71" s="16" t="s">
        <v>23</v>
      </c>
      <c r="G71" s="16" t="s">
        <v>23</v>
      </c>
      <c r="H71" s="15" t="s">
        <v>22</v>
      </c>
    </row>
    <row r="72" spans="1:8" ht="15.6">
      <c r="A72" s="11">
        <v>13</v>
      </c>
      <c r="B72" s="15" t="s">
        <v>22</v>
      </c>
      <c r="C72" s="15" t="s">
        <v>22</v>
      </c>
      <c r="D72" s="15" t="s">
        <v>22</v>
      </c>
      <c r="E72" s="15" t="s">
        <v>22</v>
      </c>
      <c r="F72" s="15" t="s">
        <v>22</v>
      </c>
      <c r="G72" s="15" t="s">
        <v>22</v>
      </c>
      <c r="H72" s="15" t="s">
        <v>22</v>
      </c>
    </row>
    <row r="73" spans="1:8" ht="15.6">
      <c r="A73" s="11">
        <v>14</v>
      </c>
      <c r="B73" s="15" t="s">
        <v>22</v>
      </c>
      <c r="C73" s="15" t="s">
        <v>22</v>
      </c>
      <c r="D73" s="15" t="s">
        <v>22</v>
      </c>
      <c r="E73" s="15" t="s">
        <v>22</v>
      </c>
      <c r="F73" s="15" t="s">
        <v>22</v>
      </c>
      <c r="G73" s="15" t="s">
        <v>22</v>
      </c>
      <c r="H73" s="15" t="s">
        <v>22</v>
      </c>
    </row>
    <row r="74" spans="1:8" ht="15.6">
      <c r="A74" s="11">
        <v>15</v>
      </c>
      <c r="B74" s="15" t="s">
        <v>22</v>
      </c>
      <c r="C74" s="15" t="s">
        <v>22</v>
      </c>
      <c r="D74" s="15" t="s">
        <v>22</v>
      </c>
      <c r="E74" s="15" t="s">
        <v>22</v>
      </c>
      <c r="F74" s="15" t="s">
        <v>22</v>
      </c>
      <c r="G74" s="15" t="s">
        <v>22</v>
      </c>
      <c r="H74" s="15" t="s">
        <v>22</v>
      </c>
    </row>
    <row r="75" spans="1:8" ht="15.6">
      <c r="A75" s="11">
        <v>16</v>
      </c>
      <c r="B75" s="15" t="s">
        <v>22</v>
      </c>
      <c r="C75" s="15" t="s">
        <v>22</v>
      </c>
      <c r="D75" s="15" t="s">
        <v>22</v>
      </c>
      <c r="E75" s="15" t="s">
        <v>22</v>
      </c>
      <c r="F75" s="15" t="s">
        <v>22</v>
      </c>
      <c r="G75" s="15" t="s">
        <v>22</v>
      </c>
      <c r="H75" s="15" t="s">
        <v>22</v>
      </c>
    </row>
    <row r="76" spans="1:8" ht="15.6">
      <c r="A76" s="11">
        <v>17</v>
      </c>
      <c r="B76" s="16" t="s">
        <v>23</v>
      </c>
      <c r="C76" s="15" t="s">
        <v>22</v>
      </c>
      <c r="D76" s="15" t="s">
        <v>22</v>
      </c>
      <c r="E76" s="15" t="s">
        <v>22</v>
      </c>
      <c r="F76" s="15" t="s">
        <v>22</v>
      </c>
      <c r="G76" s="15" t="s">
        <v>22</v>
      </c>
      <c r="H76" s="15" t="s">
        <v>22</v>
      </c>
    </row>
    <row r="77" spans="1:8" ht="15.6">
      <c r="A77" s="11">
        <v>18</v>
      </c>
      <c r="B77" s="16" t="s">
        <v>23</v>
      </c>
      <c r="C77" s="16" t="s">
        <v>23</v>
      </c>
      <c r="D77" s="16" t="s">
        <v>23</v>
      </c>
      <c r="E77" s="16" t="s">
        <v>23</v>
      </c>
      <c r="F77" s="16" t="s">
        <v>23</v>
      </c>
      <c r="G77" s="16" t="s">
        <v>23</v>
      </c>
      <c r="H77" s="16" t="s">
        <v>23</v>
      </c>
    </row>
    <row r="78" spans="1:8" ht="15.6">
      <c r="A78" s="11">
        <v>19</v>
      </c>
      <c r="B78" s="16" t="s">
        <v>23</v>
      </c>
      <c r="C78" s="16" t="s">
        <v>23</v>
      </c>
      <c r="D78" s="16" t="s">
        <v>23</v>
      </c>
      <c r="E78" s="16" t="s">
        <v>23</v>
      </c>
      <c r="F78" s="16" t="s">
        <v>23</v>
      </c>
      <c r="G78" s="16" t="s">
        <v>23</v>
      </c>
      <c r="H78" s="16" t="s">
        <v>23</v>
      </c>
    </row>
    <row r="79" spans="1:8" ht="15.6">
      <c r="A79" s="11">
        <v>20</v>
      </c>
      <c r="B79" s="15" t="s">
        <v>22</v>
      </c>
      <c r="C79" s="16" t="s">
        <v>23</v>
      </c>
      <c r="D79" s="16" t="s">
        <v>23</v>
      </c>
      <c r="E79" s="16" t="s">
        <v>23</v>
      </c>
      <c r="F79" s="16" t="s">
        <v>23</v>
      </c>
      <c r="G79" s="16" t="s">
        <v>23</v>
      </c>
      <c r="H79" s="16" t="s">
        <v>23</v>
      </c>
    </row>
    <row r="80" spans="1:8" ht="15.6">
      <c r="A80" s="11">
        <v>21</v>
      </c>
      <c r="B80" s="15" t="s">
        <v>22</v>
      </c>
      <c r="C80" s="16" t="s">
        <v>23</v>
      </c>
      <c r="D80" s="16" t="s">
        <v>23</v>
      </c>
      <c r="E80" s="16" t="s">
        <v>23</v>
      </c>
      <c r="F80" s="16" t="s">
        <v>23</v>
      </c>
      <c r="G80" s="16" t="s">
        <v>23</v>
      </c>
      <c r="H80" s="15" t="s">
        <v>22</v>
      </c>
    </row>
    <row r="81" spans="1:8" ht="15.6">
      <c r="A81" s="11">
        <v>22</v>
      </c>
      <c r="B81" s="12" t="s">
        <v>16</v>
      </c>
      <c r="C81" s="15" t="s">
        <v>22</v>
      </c>
      <c r="D81" s="15" t="s">
        <v>22</v>
      </c>
      <c r="E81" s="15" t="s">
        <v>22</v>
      </c>
      <c r="F81" s="15" t="s">
        <v>22</v>
      </c>
      <c r="G81" s="15" t="s">
        <v>22</v>
      </c>
      <c r="H81" s="15" t="s">
        <v>22</v>
      </c>
    </row>
    <row r="82" spans="1:8" ht="15.6">
      <c r="A82" s="11">
        <v>23</v>
      </c>
      <c r="B82" s="12" t="s">
        <v>16</v>
      </c>
      <c r="C82" s="12" t="s">
        <v>16</v>
      </c>
      <c r="D82" s="12" t="s">
        <v>16</v>
      </c>
      <c r="E82" s="12" t="s">
        <v>16</v>
      </c>
      <c r="F82" s="12" t="s">
        <v>16</v>
      </c>
      <c r="G82" s="12" t="s">
        <v>16</v>
      </c>
      <c r="H82" s="12" t="s">
        <v>16</v>
      </c>
    </row>
    <row r="83" spans="1:8" ht="15.6">
      <c r="A83" s="11">
        <v>24</v>
      </c>
      <c r="B83" s="12" t="s">
        <v>16</v>
      </c>
      <c r="C83" s="12" t="s">
        <v>16</v>
      </c>
      <c r="D83" s="12" t="s">
        <v>16</v>
      </c>
      <c r="E83" s="12" t="s">
        <v>16</v>
      </c>
      <c r="F83" s="12" t="s">
        <v>16</v>
      </c>
      <c r="G83" s="12" t="s">
        <v>16</v>
      </c>
      <c r="H83" s="12" t="s">
        <v>16</v>
      </c>
    </row>
    <row r="85" spans="1:8" ht="16.2" thickBot="1">
      <c r="A85" s="4" t="s">
        <v>19</v>
      </c>
      <c r="B85" s="5" t="s">
        <v>7</v>
      </c>
      <c r="C85" s="5" t="s">
        <v>8</v>
      </c>
      <c r="D85" s="5" t="s">
        <v>9</v>
      </c>
      <c r="E85" s="5" t="s">
        <v>10</v>
      </c>
      <c r="F85" s="5" t="s">
        <v>11</v>
      </c>
      <c r="G85" s="5" t="s">
        <v>12</v>
      </c>
      <c r="H85" s="5" t="s">
        <v>13</v>
      </c>
    </row>
    <row r="86" spans="1:8" ht="16.2" thickBot="1">
      <c r="A86" s="7" t="s">
        <v>14</v>
      </c>
      <c r="B86" s="9">
        <v>1</v>
      </c>
      <c r="C86" s="9">
        <v>2</v>
      </c>
      <c r="D86" s="9">
        <v>3</v>
      </c>
      <c r="E86" s="9">
        <v>4</v>
      </c>
      <c r="F86" s="9">
        <v>5</v>
      </c>
      <c r="G86" s="9">
        <v>6</v>
      </c>
      <c r="H86" s="9">
        <v>7</v>
      </c>
    </row>
    <row r="87" spans="1:8" ht="15.6">
      <c r="A87" s="11">
        <v>1</v>
      </c>
      <c r="B87" s="12" t="s">
        <v>16</v>
      </c>
      <c r="C87" s="12" t="s">
        <v>16</v>
      </c>
      <c r="D87" s="12" t="s">
        <v>16</v>
      </c>
      <c r="E87" s="12" t="s">
        <v>16</v>
      </c>
      <c r="F87" s="12" t="s">
        <v>16</v>
      </c>
      <c r="G87" s="12" t="s">
        <v>16</v>
      </c>
      <c r="H87" s="12" t="s">
        <v>16</v>
      </c>
    </row>
    <row r="88" spans="1:8" ht="15.6">
      <c r="A88" s="11">
        <v>2</v>
      </c>
      <c r="B88" s="12" t="s">
        <v>16</v>
      </c>
      <c r="C88" s="12" t="s">
        <v>16</v>
      </c>
      <c r="D88" s="12" t="s">
        <v>16</v>
      </c>
      <c r="E88" s="12" t="s">
        <v>16</v>
      </c>
      <c r="F88" s="12" t="s">
        <v>16</v>
      </c>
      <c r="G88" s="12" t="s">
        <v>16</v>
      </c>
      <c r="H88" s="12" t="s">
        <v>16</v>
      </c>
    </row>
    <row r="89" spans="1:8" ht="15.6">
      <c r="A89" s="11">
        <v>3</v>
      </c>
      <c r="B89" s="12" t="s">
        <v>16</v>
      </c>
      <c r="C89" s="12" t="s">
        <v>16</v>
      </c>
      <c r="D89" s="12" t="s">
        <v>16</v>
      </c>
      <c r="E89" s="12" t="s">
        <v>16</v>
      </c>
      <c r="F89" s="12" t="s">
        <v>16</v>
      </c>
      <c r="G89" s="12" t="s">
        <v>16</v>
      </c>
      <c r="H89" s="12" t="s">
        <v>16</v>
      </c>
    </row>
    <row r="90" spans="1:8" ht="15.6">
      <c r="A90" s="11">
        <v>4</v>
      </c>
      <c r="B90" s="12" t="s">
        <v>16</v>
      </c>
      <c r="C90" s="12" t="s">
        <v>16</v>
      </c>
      <c r="D90" s="12" t="s">
        <v>16</v>
      </c>
      <c r="E90" s="12" t="s">
        <v>16</v>
      </c>
      <c r="F90" s="12" t="s">
        <v>16</v>
      </c>
      <c r="G90" s="12" t="s">
        <v>16</v>
      </c>
      <c r="H90" s="12" t="s">
        <v>16</v>
      </c>
    </row>
    <row r="91" spans="1:8" ht="15.6">
      <c r="A91" s="11">
        <v>5</v>
      </c>
      <c r="B91" s="12" t="s">
        <v>16</v>
      </c>
      <c r="C91" s="12" t="s">
        <v>16</v>
      </c>
      <c r="D91" s="12" t="s">
        <v>16</v>
      </c>
      <c r="E91" s="12" t="s">
        <v>16</v>
      </c>
      <c r="F91" s="12" t="s">
        <v>16</v>
      </c>
      <c r="G91" s="12" t="s">
        <v>16</v>
      </c>
      <c r="H91" s="12" t="s">
        <v>16</v>
      </c>
    </row>
    <row r="92" spans="1:8" ht="15.6">
      <c r="A92" s="11">
        <v>6</v>
      </c>
      <c r="B92" s="12" t="s">
        <v>16</v>
      </c>
      <c r="C92" s="12" t="s">
        <v>16</v>
      </c>
      <c r="D92" s="12" t="s">
        <v>16</v>
      </c>
      <c r="E92" s="12" t="s">
        <v>16</v>
      </c>
      <c r="F92" s="12" t="s">
        <v>16</v>
      </c>
      <c r="G92" s="12" t="s">
        <v>16</v>
      </c>
      <c r="H92" s="12" t="s">
        <v>16</v>
      </c>
    </row>
    <row r="93" spans="1:8" ht="15.6">
      <c r="A93" s="11">
        <v>7</v>
      </c>
      <c r="B93" s="12" t="s">
        <v>16</v>
      </c>
      <c r="C93" s="16" t="s">
        <v>23</v>
      </c>
      <c r="D93" s="16" t="s">
        <v>23</v>
      </c>
      <c r="E93" s="16" t="s">
        <v>23</v>
      </c>
      <c r="F93" s="16" t="s">
        <v>23</v>
      </c>
      <c r="G93" s="16" t="s">
        <v>23</v>
      </c>
      <c r="H93" s="12" t="s">
        <v>16</v>
      </c>
    </row>
    <row r="94" spans="1:8" ht="15.6">
      <c r="A94" s="11">
        <v>8</v>
      </c>
      <c r="B94" s="12" t="s">
        <v>16</v>
      </c>
      <c r="C94" s="16" t="s">
        <v>23</v>
      </c>
      <c r="D94" s="16" t="s">
        <v>23</v>
      </c>
      <c r="E94" s="16" t="s">
        <v>23</v>
      </c>
      <c r="F94" s="16" t="s">
        <v>23</v>
      </c>
      <c r="G94" s="16" t="s">
        <v>23</v>
      </c>
      <c r="H94" s="15" t="s">
        <v>22</v>
      </c>
    </row>
    <row r="95" spans="1:8" ht="15.6">
      <c r="A95" s="11">
        <v>9</v>
      </c>
      <c r="B95" s="12" t="s">
        <v>16</v>
      </c>
      <c r="C95" s="16" t="s">
        <v>23</v>
      </c>
      <c r="D95" s="16" t="s">
        <v>23</v>
      </c>
      <c r="E95" s="16" t="s">
        <v>23</v>
      </c>
      <c r="F95" s="16" t="s">
        <v>23</v>
      </c>
      <c r="G95" s="16" t="s">
        <v>23</v>
      </c>
      <c r="H95" s="15" t="s">
        <v>22</v>
      </c>
    </row>
    <row r="96" spans="1:8" ht="15.6">
      <c r="A96" s="11">
        <v>10</v>
      </c>
      <c r="B96" s="12" t="s">
        <v>16</v>
      </c>
      <c r="C96" s="16" t="s">
        <v>23</v>
      </c>
      <c r="D96" s="16" t="s">
        <v>23</v>
      </c>
      <c r="E96" s="16" t="s">
        <v>23</v>
      </c>
      <c r="F96" s="16" t="s">
        <v>23</v>
      </c>
      <c r="G96" s="16" t="s">
        <v>23</v>
      </c>
      <c r="H96" s="15" t="s">
        <v>22</v>
      </c>
    </row>
    <row r="97" spans="1:8" ht="15.6">
      <c r="A97" s="11">
        <v>11</v>
      </c>
      <c r="B97" s="12" t="s">
        <v>16</v>
      </c>
      <c r="C97" s="15" t="s">
        <v>22</v>
      </c>
      <c r="D97" s="15" t="s">
        <v>22</v>
      </c>
      <c r="E97" s="15" t="s">
        <v>22</v>
      </c>
      <c r="F97" s="15" t="s">
        <v>22</v>
      </c>
      <c r="G97" s="15" t="s">
        <v>22</v>
      </c>
      <c r="H97" s="15" t="s">
        <v>22</v>
      </c>
    </row>
    <row r="98" spans="1:8" ht="15.6">
      <c r="A98" s="11">
        <v>12</v>
      </c>
      <c r="B98" s="12" t="s">
        <v>16</v>
      </c>
      <c r="C98" s="15" t="s">
        <v>22</v>
      </c>
      <c r="D98" s="15" t="s">
        <v>22</v>
      </c>
      <c r="E98" s="15" t="s">
        <v>22</v>
      </c>
      <c r="F98" s="15" t="s">
        <v>22</v>
      </c>
      <c r="G98" s="15" t="s">
        <v>22</v>
      </c>
      <c r="H98" s="15" t="s">
        <v>22</v>
      </c>
    </row>
    <row r="99" spans="1:8" ht="15.6">
      <c r="A99" s="11">
        <v>13</v>
      </c>
      <c r="B99" s="12" t="s">
        <v>16</v>
      </c>
      <c r="C99" s="15" t="s">
        <v>22</v>
      </c>
      <c r="D99" s="15" t="s">
        <v>22</v>
      </c>
      <c r="E99" s="15" t="s">
        <v>22</v>
      </c>
      <c r="F99" s="15" t="s">
        <v>22</v>
      </c>
      <c r="G99" s="15" t="s">
        <v>22</v>
      </c>
      <c r="H99" s="12" t="s">
        <v>16</v>
      </c>
    </row>
    <row r="100" spans="1:8" ht="15.6">
      <c r="A100" s="11">
        <v>14</v>
      </c>
      <c r="B100" s="12" t="s">
        <v>16</v>
      </c>
      <c r="C100" s="15" t="s">
        <v>22</v>
      </c>
      <c r="D100" s="15" t="s">
        <v>22</v>
      </c>
      <c r="E100" s="15" t="s">
        <v>22</v>
      </c>
      <c r="F100" s="15" t="s">
        <v>22</v>
      </c>
      <c r="G100" s="15" t="s">
        <v>22</v>
      </c>
      <c r="H100" s="12" t="s">
        <v>16</v>
      </c>
    </row>
    <row r="101" spans="1:8" ht="15.6">
      <c r="A101" s="11">
        <v>15</v>
      </c>
      <c r="B101" s="12" t="s">
        <v>16</v>
      </c>
      <c r="C101" s="15" t="s">
        <v>22</v>
      </c>
      <c r="D101" s="15" t="s">
        <v>22</v>
      </c>
      <c r="E101" s="15" t="s">
        <v>22</v>
      </c>
      <c r="F101" s="15" t="s">
        <v>22</v>
      </c>
      <c r="G101" s="15" t="s">
        <v>22</v>
      </c>
      <c r="H101" s="12" t="s">
        <v>16</v>
      </c>
    </row>
    <row r="102" spans="1:8" ht="15.6">
      <c r="A102" s="11">
        <v>16</v>
      </c>
      <c r="B102" s="12" t="s">
        <v>16</v>
      </c>
      <c r="C102" s="15" t="s">
        <v>22</v>
      </c>
      <c r="D102" s="15" t="s">
        <v>22</v>
      </c>
      <c r="E102" s="15" t="s">
        <v>22</v>
      </c>
      <c r="F102" s="15" t="s">
        <v>22</v>
      </c>
      <c r="G102" s="15" t="s">
        <v>22</v>
      </c>
      <c r="H102" s="12" t="s">
        <v>16</v>
      </c>
    </row>
    <row r="103" spans="1:8" ht="15.6">
      <c r="A103" s="11">
        <v>17</v>
      </c>
      <c r="B103" s="12" t="s">
        <v>16</v>
      </c>
      <c r="C103" s="15" t="s">
        <v>22</v>
      </c>
      <c r="D103" s="15" t="s">
        <v>22</v>
      </c>
      <c r="E103" s="15" t="s">
        <v>22</v>
      </c>
      <c r="F103" s="15" t="s">
        <v>22</v>
      </c>
      <c r="G103" s="15" t="s">
        <v>22</v>
      </c>
      <c r="H103" s="12" t="s">
        <v>16</v>
      </c>
    </row>
    <row r="104" spans="1:8" ht="15.6">
      <c r="A104" s="11">
        <v>18</v>
      </c>
      <c r="B104" s="12" t="s">
        <v>16</v>
      </c>
      <c r="C104" s="15" t="s">
        <v>22</v>
      </c>
      <c r="D104" s="15" t="s">
        <v>22</v>
      </c>
      <c r="E104" s="15" t="s">
        <v>22</v>
      </c>
      <c r="F104" s="15" t="s">
        <v>22</v>
      </c>
      <c r="G104" s="15" t="s">
        <v>22</v>
      </c>
      <c r="H104" s="12" t="s">
        <v>16</v>
      </c>
    </row>
    <row r="105" spans="1:8" ht="15.6">
      <c r="A105" s="11">
        <v>19</v>
      </c>
      <c r="B105" s="12" t="s">
        <v>16</v>
      </c>
      <c r="C105" s="16" t="s">
        <v>23</v>
      </c>
      <c r="D105" s="16" t="s">
        <v>23</v>
      </c>
      <c r="E105" s="16" t="s">
        <v>23</v>
      </c>
      <c r="F105" s="16" t="s">
        <v>23</v>
      </c>
      <c r="G105" s="16" t="s">
        <v>23</v>
      </c>
      <c r="H105" s="15" t="s">
        <v>22</v>
      </c>
    </row>
    <row r="106" spans="1:8" ht="15.6">
      <c r="A106" s="11">
        <v>20</v>
      </c>
      <c r="B106" s="12" t="s">
        <v>16</v>
      </c>
      <c r="C106" s="16" t="s">
        <v>23</v>
      </c>
      <c r="D106" s="16" t="s">
        <v>23</v>
      </c>
      <c r="E106" s="16" t="s">
        <v>23</v>
      </c>
      <c r="F106" s="16" t="s">
        <v>23</v>
      </c>
      <c r="G106" s="16" t="s">
        <v>23</v>
      </c>
      <c r="H106" s="15" t="s">
        <v>22</v>
      </c>
    </row>
    <row r="107" spans="1:8" ht="15.6">
      <c r="A107" s="11">
        <v>21</v>
      </c>
      <c r="B107" s="12" t="s">
        <v>16</v>
      </c>
      <c r="C107" s="16" t="s">
        <v>23</v>
      </c>
      <c r="D107" s="16" t="s">
        <v>23</v>
      </c>
      <c r="E107" s="16" t="s">
        <v>23</v>
      </c>
      <c r="F107" s="16" t="s">
        <v>23</v>
      </c>
      <c r="G107" s="16" t="s">
        <v>23</v>
      </c>
      <c r="H107" s="12" t="s">
        <v>16</v>
      </c>
    </row>
    <row r="108" spans="1:8" ht="15.6">
      <c r="A108" s="11">
        <v>22</v>
      </c>
      <c r="B108" s="12" t="s">
        <v>16</v>
      </c>
      <c r="C108" s="15" t="s">
        <v>22</v>
      </c>
      <c r="D108" s="15" t="s">
        <v>22</v>
      </c>
      <c r="E108" s="15" t="s">
        <v>22</v>
      </c>
      <c r="F108" s="15" t="s">
        <v>22</v>
      </c>
      <c r="G108" s="15" t="s">
        <v>22</v>
      </c>
      <c r="H108" s="12" t="s">
        <v>16</v>
      </c>
    </row>
    <row r="109" spans="1:8" ht="15.6">
      <c r="A109" s="11">
        <v>23</v>
      </c>
      <c r="B109" s="12" t="s">
        <v>16</v>
      </c>
      <c r="C109" s="12" t="s">
        <v>16</v>
      </c>
      <c r="D109" s="12" t="s">
        <v>16</v>
      </c>
      <c r="E109" s="12" t="s">
        <v>16</v>
      </c>
      <c r="F109" s="12" t="s">
        <v>16</v>
      </c>
      <c r="G109" s="12" t="s">
        <v>16</v>
      </c>
      <c r="H109" s="12" t="s">
        <v>16</v>
      </c>
    </row>
    <row r="110" spans="1:8" ht="15.6">
      <c r="A110" s="11">
        <v>24</v>
      </c>
      <c r="B110" s="12" t="s">
        <v>16</v>
      </c>
      <c r="C110" s="12" t="s">
        <v>16</v>
      </c>
      <c r="D110" s="12" t="s">
        <v>16</v>
      </c>
      <c r="E110" s="12" t="s">
        <v>16</v>
      </c>
      <c r="F110" s="12" t="s">
        <v>16</v>
      </c>
      <c r="G110" s="12" t="s">
        <v>16</v>
      </c>
      <c r="H110" s="12" t="s">
        <v>16</v>
      </c>
    </row>
    <row r="112" spans="1:8" ht="16.2" thickBot="1">
      <c r="A112" s="4" t="s">
        <v>20</v>
      </c>
      <c r="B112" s="5" t="s">
        <v>7</v>
      </c>
      <c r="C112" s="5" t="s">
        <v>8</v>
      </c>
      <c r="D112" s="5" t="s">
        <v>9</v>
      </c>
      <c r="E112" s="5" t="s">
        <v>10</v>
      </c>
      <c r="F112" s="5" t="s">
        <v>11</v>
      </c>
      <c r="G112" s="5" t="s">
        <v>12</v>
      </c>
      <c r="H112" s="5" t="s">
        <v>13</v>
      </c>
    </row>
    <row r="113" spans="1:8" ht="16.2" thickBot="1">
      <c r="A113" s="7" t="s">
        <v>14</v>
      </c>
      <c r="B113" s="9">
        <v>1</v>
      </c>
      <c r="C113" s="9">
        <v>2</v>
      </c>
      <c r="D113" s="9">
        <v>3</v>
      </c>
      <c r="E113" s="9">
        <v>4</v>
      </c>
      <c r="F113" s="9">
        <v>5</v>
      </c>
      <c r="G113" s="9">
        <v>6</v>
      </c>
      <c r="H113" s="9">
        <v>7</v>
      </c>
    </row>
    <row r="114" spans="1:8" ht="15.6">
      <c r="A114" s="11">
        <v>1</v>
      </c>
      <c r="B114" s="12" t="s">
        <v>16</v>
      </c>
      <c r="C114" s="12" t="s">
        <v>16</v>
      </c>
      <c r="D114" s="12" t="s">
        <v>16</v>
      </c>
      <c r="E114" s="12" t="s">
        <v>16</v>
      </c>
      <c r="F114" s="12" t="s">
        <v>16</v>
      </c>
      <c r="G114" s="12" t="s">
        <v>16</v>
      </c>
      <c r="H114" s="12" t="s">
        <v>16</v>
      </c>
    </row>
    <row r="115" spans="1:8" ht="15.6">
      <c r="A115" s="11">
        <v>2</v>
      </c>
      <c r="B115" s="12" t="s">
        <v>16</v>
      </c>
      <c r="C115" s="12" t="s">
        <v>16</v>
      </c>
      <c r="D115" s="12" t="s">
        <v>16</v>
      </c>
      <c r="E115" s="12" t="s">
        <v>16</v>
      </c>
      <c r="F115" s="12" t="s">
        <v>16</v>
      </c>
      <c r="G115" s="12" t="s">
        <v>16</v>
      </c>
      <c r="H115" s="12" t="s">
        <v>16</v>
      </c>
    </row>
    <row r="116" spans="1:8" ht="15.6">
      <c r="A116" s="11">
        <v>3</v>
      </c>
      <c r="B116" s="12" t="s">
        <v>16</v>
      </c>
      <c r="C116" s="12" t="s">
        <v>16</v>
      </c>
      <c r="D116" s="12" t="s">
        <v>16</v>
      </c>
      <c r="E116" s="12" t="s">
        <v>16</v>
      </c>
      <c r="F116" s="12" t="s">
        <v>16</v>
      </c>
      <c r="G116" s="12" t="s">
        <v>16</v>
      </c>
      <c r="H116" s="12" t="s">
        <v>16</v>
      </c>
    </row>
    <row r="117" spans="1:8" ht="15.6">
      <c r="A117" s="11">
        <v>4</v>
      </c>
      <c r="B117" s="12" t="s">
        <v>16</v>
      </c>
      <c r="C117" s="12" t="s">
        <v>16</v>
      </c>
      <c r="D117" s="12" t="s">
        <v>16</v>
      </c>
      <c r="E117" s="12" t="s">
        <v>16</v>
      </c>
      <c r="F117" s="12" t="s">
        <v>16</v>
      </c>
      <c r="G117" s="12" t="s">
        <v>16</v>
      </c>
      <c r="H117" s="12" t="s">
        <v>16</v>
      </c>
    </row>
    <row r="118" spans="1:8" ht="15.6">
      <c r="A118" s="11">
        <v>5</v>
      </c>
      <c r="B118" s="12" t="s">
        <v>16</v>
      </c>
      <c r="C118" s="12" t="s">
        <v>16</v>
      </c>
      <c r="D118" s="12" t="s">
        <v>16</v>
      </c>
      <c r="E118" s="12" t="s">
        <v>16</v>
      </c>
      <c r="F118" s="12" t="s">
        <v>16</v>
      </c>
      <c r="G118" s="12" t="s">
        <v>16</v>
      </c>
      <c r="H118" s="12" t="s">
        <v>16</v>
      </c>
    </row>
    <row r="119" spans="1:8" ht="15.6">
      <c r="A119" s="11">
        <v>6</v>
      </c>
      <c r="B119" s="12" t="s">
        <v>16</v>
      </c>
      <c r="C119" s="12" t="s">
        <v>16</v>
      </c>
      <c r="D119" s="12" t="s">
        <v>16</v>
      </c>
      <c r="E119" s="12" t="s">
        <v>16</v>
      </c>
      <c r="F119" s="12" t="s">
        <v>16</v>
      </c>
      <c r="G119" s="12" t="s">
        <v>16</v>
      </c>
      <c r="H119" s="12" t="s">
        <v>16</v>
      </c>
    </row>
    <row r="120" spans="1:8" ht="15.6">
      <c r="A120" s="11">
        <v>7</v>
      </c>
      <c r="B120" s="12" t="s">
        <v>16</v>
      </c>
      <c r="C120" s="15" t="s">
        <v>22</v>
      </c>
      <c r="D120" s="15" t="s">
        <v>22</v>
      </c>
      <c r="E120" s="15" t="s">
        <v>22</v>
      </c>
      <c r="F120" s="15" t="s">
        <v>22</v>
      </c>
      <c r="G120" s="15" t="s">
        <v>22</v>
      </c>
      <c r="H120" s="12" t="s">
        <v>16</v>
      </c>
    </row>
    <row r="121" spans="1:8" ht="15.6">
      <c r="A121" s="11">
        <v>8</v>
      </c>
      <c r="B121" s="12" t="s">
        <v>16</v>
      </c>
      <c r="C121" s="16" t="s">
        <v>23</v>
      </c>
      <c r="D121" s="16" t="s">
        <v>23</v>
      </c>
      <c r="E121" s="16" t="s">
        <v>23</v>
      </c>
      <c r="F121" s="16" t="s">
        <v>23</v>
      </c>
      <c r="G121" s="16" t="s">
        <v>23</v>
      </c>
      <c r="H121" s="15" t="s">
        <v>22</v>
      </c>
    </row>
    <row r="122" spans="1:8" ht="15.6">
      <c r="A122" s="11">
        <v>9</v>
      </c>
      <c r="B122" s="12" t="s">
        <v>16</v>
      </c>
      <c r="C122" s="16" t="s">
        <v>23</v>
      </c>
      <c r="D122" s="16" t="s">
        <v>23</v>
      </c>
      <c r="E122" s="16" t="s">
        <v>23</v>
      </c>
      <c r="F122" s="16" t="s">
        <v>23</v>
      </c>
      <c r="G122" s="16" t="s">
        <v>23</v>
      </c>
      <c r="H122" s="15" t="s">
        <v>22</v>
      </c>
    </row>
    <row r="123" spans="1:8" ht="15.6">
      <c r="A123" s="11">
        <v>10</v>
      </c>
      <c r="B123" s="12" t="s">
        <v>16</v>
      </c>
      <c r="C123" s="16" t="s">
        <v>23</v>
      </c>
      <c r="D123" s="16" t="s">
        <v>23</v>
      </c>
      <c r="E123" s="16" t="s">
        <v>23</v>
      </c>
      <c r="F123" s="16" t="s">
        <v>23</v>
      </c>
      <c r="G123" s="16" t="s">
        <v>23</v>
      </c>
      <c r="H123" s="15" t="s">
        <v>22</v>
      </c>
    </row>
    <row r="124" spans="1:8" ht="15.6">
      <c r="A124" s="11">
        <v>11</v>
      </c>
      <c r="B124" s="12" t="s">
        <v>16</v>
      </c>
      <c r="C124" s="15" t="s">
        <v>22</v>
      </c>
      <c r="D124" s="15" t="s">
        <v>22</v>
      </c>
      <c r="E124" s="15" t="s">
        <v>22</v>
      </c>
      <c r="F124" s="15" t="s">
        <v>22</v>
      </c>
      <c r="G124" s="15" t="s">
        <v>22</v>
      </c>
      <c r="H124" s="15" t="s">
        <v>22</v>
      </c>
    </row>
    <row r="125" spans="1:8" ht="15.6">
      <c r="A125" s="11">
        <v>12</v>
      </c>
      <c r="B125" s="12" t="s">
        <v>16</v>
      </c>
      <c r="C125" s="15" t="s">
        <v>22</v>
      </c>
      <c r="D125" s="15" t="s">
        <v>22</v>
      </c>
      <c r="E125" s="15" t="s">
        <v>22</v>
      </c>
      <c r="F125" s="15" t="s">
        <v>22</v>
      </c>
      <c r="G125" s="15" t="s">
        <v>22</v>
      </c>
      <c r="H125" s="15" t="s">
        <v>22</v>
      </c>
    </row>
    <row r="126" spans="1:8" ht="15.6">
      <c r="A126" s="11">
        <v>13</v>
      </c>
      <c r="B126" s="12" t="s">
        <v>16</v>
      </c>
      <c r="C126" s="15" t="s">
        <v>22</v>
      </c>
      <c r="D126" s="15" t="s">
        <v>22</v>
      </c>
      <c r="E126" s="15" t="s">
        <v>22</v>
      </c>
      <c r="F126" s="15" t="s">
        <v>22</v>
      </c>
      <c r="G126" s="15" t="s">
        <v>22</v>
      </c>
      <c r="H126" s="12" t="s">
        <v>16</v>
      </c>
    </row>
    <row r="127" spans="1:8" ht="15.6">
      <c r="A127" s="11">
        <v>14</v>
      </c>
      <c r="B127" s="12" t="s">
        <v>16</v>
      </c>
      <c r="C127" s="15" t="s">
        <v>22</v>
      </c>
      <c r="D127" s="15" t="s">
        <v>22</v>
      </c>
      <c r="E127" s="15" t="s">
        <v>22</v>
      </c>
      <c r="F127" s="15" t="s">
        <v>22</v>
      </c>
      <c r="G127" s="15" t="s">
        <v>22</v>
      </c>
      <c r="H127" s="12" t="s">
        <v>16</v>
      </c>
    </row>
    <row r="128" spans="1:8" ht="15.6">
      <c r="A128" s="11">
        <v>15</v>
      </c>
      <c r="B128" s="12" t="s">
        <v>16</v>
      </c>
      <c r="C128" s="15" t="s">
        <v>22</v>
      </c>
      <c r="D128" s="15" t="s">
        <v>22</v>
      </c>
      <c r="E128" s="15" t="s">
        <v>22</v>
      </c>
      <c r="F128" s="15" t="s">
        <v>22</v>
      </c>
      <c r="G128" s="15" t="s">
        <v>22</v>
      </c>
      <c r="H128" s="12" t="s">
        <v>16</v>
      </c>
    </row>
    <row r="129" spans="1:9" ht="15.6">
      <c r="A129" s="11">
        <v>16</v>
      </c>
      <c r="B129" s="12" t="s">
        <v>16</v>
      </c>
      <c r="C129" s="15" t="s">
        <v>22</v>
      </c>
      <c r="D129" s="15" t="s">
        <v>22</v>
      </c>
      <c r="E129" s="15" t="s">
        <v>22</v>
      </c>
      <c r="F129" s="15" t="s">
        <v>22</v>
      </c>
      <c r="G129" s="15" t="s">
        <v>22</v>
      </c>
      <c r="H129" s="12" t="s">
        <v>16</v>
      </c>
    </row>
    <row r="130" spans="1:9" ht="15.6">
      <c r="A130" s="11">
        <v>17</v>
      </c>
      <c r="B130" s="12" t="s">
        <v>16</v>
      </c>
      <c r="C130" s="15" t="s">
        <v>22</v>
      </c>
      <c r="D130" s="15" t="s">
        <v>22</v>
      </c>
      <c r="E130" s="15" t="s">
        <v>22</v>
      </c>
      <c r="F130" s="15" t="s">
        <v>22</v>
      </c>
      <c r="G130" s="15" t="s">
        <v>22</v>
      </c>
      <c r="H130" s="12" t="s">
        <v>16</v>
      </c>
    </row>
    <row r="131" spans="1:9" ht="15.6">
      <c r="A131" s="11">
        <v>18</v>
      </c>
      <c r="B131" s="12" t="s">
        <v>16</v>
      </c>
      <c r="C131" s="15" t="s">
        <v>22</v>
      </c>
      <c r="D131" s="15" t="s">
        <v>22</v>
      </c>
      <c r="E131" s="15" t="s">
        <v>22</v>
      </c>
      <c r="F131" s="15" t="s">
        <v>22</v>
      </c>
      <c r="G131" s="15" t="s">
        <v>22</v>
      </c>
      <c r="H131" s="12" t="s">
        <v>16</v>
      </c>
    </row>
    <row r="132" spans="1:9" ht="15.6">
      <c r="A132" s="11">
        <v>19</v>
      </c>
      <c r="B132" s="12" t="s">
        <v>16</v>
      </c>
      <c r="C132" s="16" t="s">
        <v>23</v>
      </c>
      <c r="D132" s="16" t="s">
        <v>23</v>
      </c>
      <c r="E132" s="16" t="s">
        <v>23</v>
      </c>
      <c r="F132" s="16" t="s">
        <v>23</v>
      </c>
      <c r="G132" s="16" t="s">
        <v>23</v>
      </c>
      <c r="H132" s="15" t="s">
        <v>22</v>
      </c>
    </row>
    <row r="133" spans="1:9" ht="15.6">
      <c r="A133" s="11">
        <v>20</v>
      </c>
      <c r="B133" s="12" t="s">
        <v>16</v>
      </c>
      <c r="C133" s="16" t="s">
        <v>23</v>
      </c>
      <c r="D133" s="16" t="s">
        <v>23</v>
      </c>
      <c r="E133" s="16" t="s">
        <v>23</v>
      </c>
      <c r="F133" s="16" t="s">
        <v>23</v>
      </c>
      <c r="G133" s="16" t="s">
        <v>23</v>
      </c>
      <c r="H133" s="15" t="s">
        <v>22</v>
      </c>
    </row>
    <row r="134" spans="1:9" ht="15.6">
      <c r="A134" s="11">
        <v>21</v>
      </c>
      <c r="B134" s="12" t="s">
        <v>16</v>
      </c>
      <c r="C134" s="16" t="s">
        <v>23</v>
      </c>
      <c r="D134" s="16" t="s">
        <v>23</v>
      </c>
      <c r="E134" s="16" t="s">
        <v>23</v>
      </c>
      <c r="F134" s="16" t="s">
        <v>23</v>
      </c>
      <c r="G134" s="16" t="s">
        <v>23</v>
      </c>
      <c r="H134" s="12" t="s">
        <v>16</v>
      </c>
    </row>
    <row r="135" spans="1:9" ht="15.6">
      <c r="A135" s="11">
        <v>22</v>
      </c>
      <c r="B135" s="12" t="s">
        <v>16</v>
      </c>
      <c r="C135" s="15" t="s">
        <v>22</v>
      </c>
      <c r="D135" s="15" t="s">
        <v>22</v>
      </c>
      <c r="E135" s="15" t="s">
        <v>22</v>
      </c>
      <c r="F135" s="15" t="s">
        <v>22</v>
      </c>
      <c r="G135" s="15" t="s">
        <v>22</v>
      </c>
      <c r="H135" s="12" t="s">
        <v>16</v>
      </c>
    </row>
    <row r="136" spans="1:9" ht="15.6">
      <c r="A136" s="11">
        <v>23</v>
      </c>
      <c r="B136" s="12" t="s">
        <v>16</v>
      </c>
      <c r="C136" s="12" t="s">
        <v>16</v>
      </c>
      <c r="D136" s="12" t="s">
        <v>16</v>
      </c>
      <c r="E136" s="12" t="s">
        <v>16</v>
      </c>
      <c r="F136" s="12" t="s">
        <v>16</v>
      </c>
      <c r="G136" s="12" t="s">
        <v>16</v>
      </c>
      <c r="H136" s="12" t="s">
        <v>16</v>
      </c>
    </row>
    <row r="137" spans="1:9" ht="15.6">
      <c r="A137" s="11">
        <v>24</v>
      </c>
      <c r="B137" s="12" t="s">
        <v>16</v>
      </c>
      <c r="C137" s="12" t="s">
        <v>16</v>
      </c>
      <c r="D137" s="12" t="s">
        <v>16</v>
      </c>
      <c r="E137" s="12" t="s">
        <v>16</v>
      </c>
      <c r="F137" s="12" t="s">
        <v>16</v>
      </c>
      <c r="G137" s="12" t="s">
        <v>16</v>
      </c>
      <c r="H137" s="12" t="s">
        <v>16</v>
      </c>
    </row>
    <row r="139" spans="1:9" ht="26.4" thickBot="1">
      <c r="A139" s="18" t="s">
        <v>26</v>
      </c>
      <c r="B139" s="18"/>
      <c r="C139" s="18"/>
      <c r="D139" s="18"/>
      <c r="E139" s="18"/>
      <c r="F139" s="18"/>
      <c r="G139" s="18"/>
      <c r="H139" s="18"/>
      <c r="I139" s="18"/>
    </row>
    <row r="140" spans="1:9" ht="15.6">
      <c r="A140" s="19"/>
      <c r="B140" s="19"/>
      <c r="C140" s="19"/>
      <c r="D140" s="19"/>
      <c r="E140" s="19"/>
      <c r="F140" s="19"/>
      <c r="G140" s="19"/>
      <c r="H140" s="19"/>
    </row>
    <row r="141" spans="1:9" ht="21">
      <c r="A141" s="19"/>
      <c r="B141" s="20" t="s">
        <v>27</v>
      </c>
      <c r="C141" s="20"/>
      <c r="D141" s="20"/>
      <c r="E141" s="20"/>
      <c r="F141" s="20"/>
      <c r="G141" s="20"/>
      <c r="H141" s="20"/>
    </row>
    <row r="142" spans="1:9" ht="16.2" thickBot="1">
      <c r="A142" s="4" t="s">
        <v>21</v>
      </c>
      <c r="B142" s="5" t="s">
        <v>7</v>
      </c>
      <c r="C142" s="5" t="s">
        <v>8</v>
      </c>
      <c r="D142" s="5" t="s">
        <v>9</v>
      </c>
      <c r="E142" s="5" t="s">
        <v>10</v>
      </c>
      <c r="F142" s="5" t="s">
        <v>11</v>
      </c>
      <c r="G142" s="5" t="s">
        <v>12</v>
      </c>
      <c r="H142" s="5" t="s">
        <v>13</v>
      </c>
    </row>
    <row r="143" spans="1:9" ht="16.2" thickBot="1">
      <c r="A143" s="7" t="s">
        <v>28</v>
      </c>
      <c r="B143" s="9">
        <v>1</v>
      </c>
      <c r="C143" s="9">
        <v>2</v>
      </c>
      <c r="D143" s="9">
        <v>3</v>
      </c>
      <c r="E143" s="9">
        <v>4</v>
      </c>
      <c r="F143" s="9">
        <v>5</v>
      </c>
      <c r="G143" s="9">
        <v>6</v>
      </c>
      <c r="H143" s="9">
        <v>7</v>
      </c>
    </row>
    <row r="144" spans="1:9" ht="15.6">
      <c r="A144" s="11">
        <v>1</v>
      </c>
      <c r="B144" s="21" t="s">
        <v>29</v>
      </c>
      <c r="C144" s="21" t="s">
        <v>29</v>
      </c>
      <c r="D144" s="21" t="s">
        <v>29</v>
      </c>
      <c r="E144" s="21" t="s">
        <v>29</v>
      </c>
      <c r="F144" s="21" t="s">
        <v>29</v>
      </c>
      <c r="G144" s="21" t="s">
        <v>29</v>
      </c>
      <c r="H144" s="21" t="s">
        <v>29</v>
      </c>
    </row>
    <row r="145" spans="1:8" ht="15.6">
      <c r="A145" s="11">
        <v>2</v>
      </c>
      <c r="B145" s="21" t="s">
        <v>29</v>
      </c>
      <c r="C145" s="21" t="s">
        <v>29</v>
      </c>
      <c r="D145" s="21" t="s">
        <v>29</v>
      </c>
      <c r="E145" s="21" t="s">
        <v>29</v>
      </c>
      <c r="F145" s="21" t="s">
        <v>29</v>
      </c>
      <c r="G145" s="21" t="s">
        <v>29</v>
      </c>
      <c r="H145" s="21" t="s">
        <v>29</v>
      </c>
    </row>
    <row r="146" spans="1:8" ht="15.6">
      <c r="A146" s="11">
        <v>3</v>
      </c>
      <c r="B146" s="21" t="s">
        <v>29</v>
      </c>
      <c r="C146" s="21" t="s">
        <v>29</v>
      </c>
      <c r="D146" s="21" t="s">
        <v>29</v>
      </c>
      <c r="E146" s="21" t="s">
        <v>29</v>
      </c>
      <c r="F146" s="21" t="s">
        <v>29</v>
      </c>
      <c r="G146" s="21" t="s">
        <v>29</v>
      </c>
      <c r="H146" s="21" t="s">
        <v>29</v>
      </c>
    </row>
    <row r="147" spans="1:8" ht="15.6">
      <c r="A147" s="11">
        <v>4</v>
      </c>
      <c r="B147" s="21" t="s">
        <v>29</v>
      </c>
      <c r="C147" s="21" t="s">
        <v>29</v>
      </c>
      <c r="D147" s="21" t="s">
        <v>29</v>
      </c>
      <c r="E147" s="21" t="s">
        <v>29</v>
      </c>
      <c r="F147" s="21" t="s">
        <v>29</v>
      </c>
      <c r="G147" s="21" t="s">
        <v>29</v>
      </c>
      <c r="H147" s="21" t="s">
        <v>29</v>
      </c>
    </row>
    <row r="148" spans="1:8" ht="15.6">
      <c r="A148" s="11">
        <v>5</v>
      </c>
      <c r="B148" s="21" t="s">
        <v>29</v>
      </c>
      <c r="C148" s="21" t="s">
        <v>29</v>
      </c>
      <c r="D148" s="21" t="s">
        <v>29</v>
      </c>
      <c r="E148" s="21" t="s">
        <v>29</v>
      </c>
      <c r="F148" s="21" t="s">
        <v>29</v>
      </c>
      <c r="G148" s="21" t="s">
        <v>29</v>
      </c>
      <c r="H148" s="21" t="s">
        <v>29</v>
      </c>
    </row>
    <row r="149" spans="1:8" ht="15.6">
      <c r="A149" s="11">
        <v>6</v>
      </c>
      <c r="B149" s="21" t="s">
        <v>29</v>
      </c>
      <c r="C149" s="21" t="s">
        <v>29</v>
      </c>
      <c r="D149" s="21" t="s">
        <v>29</v>
      </c>
      <c r="E149" s="21" t="s">
        <v>29</v>
      </c>
      <c r="F149" s="21" t="s">
        <v>29</v>
      </c>
      <c r="G149" s="21" t="s">
        <v>29</v>
      </c>
      <c r="H149" s="21" t="s">
        <v>29</v>
      </c>
    </row>
    <row r="150" spans="1:8" ht="15.6">
      <c r="A150" s="11">
        <v>7</v>
      </c>
      <c r="B150" s="21" t="s">
        <v>29</v>
      </c>
      <c r="C150" s="16" t="s">
        <v>30</v>
      </c>
      <c r="D150" s="16" t="s">
        <v>30</v>
      </c>
      <c r="E150" s="16" t="s">
        <v>30</v>
      </c>
      <c r="F150" s="16" t="s">
        <v>30</v>
      </c>
      <c r="G150" s="16" t="s">
        <v>30</v>
      </c>
      <c r="H150" s="21" t="s">
        <v>29</v>
      </c>
    </row>
    <row r="151" spans="1:8" ht="15.6">
      <c r="A151" s="11">
        <v>8</v>
      </c>
      <c r="B151" s="21" t="s">
        <v>29</v>
      </c>
      <c r="C151" s="16" t="s">
        <v>30</v>
      </c>
      <c r="D151" s="16" t="s">
        <v>30</v>
      </c>
      <c r="E151" s="16" t="s">
        <v>30</v>
      </c>
      <c r="F151" s="16" t="s">
        <v>30</v>
      </c>
      <c r="G151" s="16" t="s">
        <v>30</v>
      </c>
      <c r="H151" s="22" t="s">
        <v>31</v>
      </c>
    </row>
    <row r="152" spans="1:8" ht="15.6">
      <c r="A152" s="11">
        <v>9</v>
      </c>
      <c r="B152" s="21" t="s">
        <v>29</v>
      </c>
      <c r="C152" s="22" t="s">
        <v>31</v>
      </c>
      <c r="D152" s="22" t="s">
        <v>31</v>
      </c>
      <c r="E152" s="22" t="s">
        <v>31</v>
      </c>
      <c r="F152" s="22" t="s">
        <v>31</v>
      </c>
      <c r="G152" s="22" t="s">
        <v>31</v>
      </c>
      <c r="H152" s="22" t="s">
        <v>31</v>
      </c>
    </row>
    <row r="153" spans="1:8" ht="15.6">
      <c r="A153" s="11">
        <v>10</v>
      </c>
      <c r="B153" s="21" t="s">
        <v>29</v>
      </c>
      <c r="C153" s="22" t="s">
        <v>31</v>
      </c>
      <c r="D153" s="22" t="s">
        <v>31</v>
      </c>
      <c r="E153" s="22" t="s">
        <v>31</v>
      </c>
      <c r="F153" s="22" t="s">
        <v>31</v>
      </c>
      <c r="G153" s="22" t="s">
        <v>31</v>
      </c>
      <c r="H153" s="22" t="s">
        <v>31</v>
      </c>
    </row>
    <row r="154" spans="1:8" ht="15.6">
      <c r="A154" s="11">
        <v>11</v>
      </c>
      <c r="B154" s="21" t="s">
        <v>29</v>
      </c>
      <c r="C154" s="22" t="s">
        <v>31</v>
      </c>
      <c r="D154" s="22" t="s">
        <v>31</v>
      </c>
      <c r="E154" s="22" t="s">
        <v>31</v>
      </c>
      <c r="F154" s="22" t="s">
        <v>31</v>
      </c>
      <c r="G154" s="22" t="s">
        <v>31</v>
      </c>
      <c r="H154" s="22" t="s">
        <v>31</v>
      </c>
    </row>
    <row r="155" spans="1:8" ht="15.6">
      <c r="A155" s="11">
        <v>12</v>
      </c>
      <c r="B155" s="21" t="s">
        <v>29</v>
      </c>
      <c r="C155" s="22" t="s">
        <v>31</v>
      </c>
      <c r="D155" s="22" t="s">
        <v>31</v>
      </c>
      <c r="E155" s="22" t="s">
        <v>31</v>
      </c>
      <c r="F155" s="22" t="s">
        <v>31</v>
      </c>
      <c r="G155" s="22" t="s">
        <v>31</v>
      </c>
      <c r="H155" s="22" t="s">
        <v>31</v>
      </c>
    </row>
    <row r="156" spans="1:8" ht="15.6">
      <c r="A156" s="11">
        <v>13</v>
      </c>
      <c r="B156" s="21" t="s">
        <v>29</v>
      </c>
      <c r="C156" s="22" t="s">
        <v>31</v>
      </c>
      <c r="D156" s="22" t="s">
        <v>31</v>
      </c>
      <c r="E156" s="22" t="s">
        <v>31</v>
      </c>
      <c r="F156" s="22" t="s">
        <v>31</v>
      </c>
      <c r="G156" s="22" t="s">
        <v>31</v>
      </c>
      <c r="H156" s="21" t="s">
        <v>29</v>
      </c>
    </row>
    <row r="157" spans="1:8" ht="15.6">
      <c r="A157" s="11">
        <v>14</v>
      </c>
      <c r="B157" s="21" t="s">
        <v>29</v>
      </c>
      <c r="C157" s="22" t="s">
        <v>31</v>
      </c>
      <c r="D157" s="22" t="s">
        <v>31</v>
      </c>
      <c r="E157" s="22" t="s">
        <v>31</v>
      </c>
      <c r="F157" s="22" t="s">
        <v>31</v>
      </c>
      <c r="G157" s="22" t="s">
        <v>31</v>
      </c>
      <c r="H157" s="21" t="s">
        <v>29</v>
      </c>
    </row>
    <row r="158" spans="1:8" ht="15.6">
      <c r="A158" s="11">
        <v>15</v>
      </c>
      <c r="B158" s="21" t="s">
        <v>29</v>
      </c>
      <c r="C158" s="22" t="s">
        <v>31</v>
      </c>
      <c r="D158" s="22" t="s">
        <v>31</v>
      </c>
      <c r="E158" s="22" t="s">
        <v>31</v>
      </c>
      <c r="F158" s="22" t="s">
        <v>31</v>
      </c>
      <c r="G158" s="22" t="s">
        <v>31</v>
      </c>
      <c r="H158" s="21" t="s">
        <v>29</v>
      </c>
    </row>
    <row r="159" spans="1:8" ht="15.6">
      <c r="A159" s="11">
        <v>16</v>
      </c>
      <c r="B159" s="21" t="s">
        <v>29</v>
      </c>
      <c r="C159" s="22" t="s">
        <v>31</v>
      </c>
      <c r="D159" s="22" t="s">
        <v>31</v>
      </c>
      <c r="E159" s="22" t="s">
        <v>31</v>
      </c>
      <c r="F159" s="22" t="s">
        <v>31</v>
      </c>
      <c r="G159" s="22" t="s">
        <v>31</v>
      </c>
      <c r="H159" s="21" t="s">
        <v>29</v>
      </c>
    </row>
    <row r="160" spans="1:8" ht="15.6">
      <c r="A160" s="11">
        <v>17</v>
      </c>
      <c r="B160" s="21" t="s">
        <v>29</v>
      </c>
      <c r="C160" s="22" t="s">
        <v>31</v>
      </c>
      <c r="D160" s="22" t="s">
        <v>31</v>
      </c>
      <c r="E160" s="22" t="s">
        <v>31</v>
      </c>
      <c r="F160" s="22" t="s">
        <v>31</v>
      </c>
      <c r="G160" s="22" t="s">
        <v>31</v>
      </c>
      <c r="H160" s="21" t="s">
        <v>29</v>
      </c>
    </row>
    <row r="161" spans="1:8" ht="15.6">
      <c r="A161" s="11">
        <v>18</v>
      </c>
      <c r="B161" s="22" t="s">
        <v>31</v>
      </c>
      <c r="C161" s="16" t="s">
        <v>30</v>
      </c>
      <c r="D161" s="16" t="s">
        <v>30</v>
      </c>
      <c r="E161" s="16" t="s">
        <v>30</v>
      </c>
      <c r="F161" s="16" t="s">
        <v>30</v>
      </c>
      <c r="G161" s="16" t="s">
        <v>30</v>
      </c>
      <c r="H161" s="23" t="s">
        <v>31</v>
      </c>
    </row>
    <row r="162" spans="1:8" ht="15.6">
      <c r="A162" s="11">
        <v>19</v>
      </c>
      <c r="B162" s="22" t="s">
        <v>31</v>
      </c>
      <c r="C162" s="16" t="s">
        <v>30</v>
      </c>
      <c r="D162" s="16" t="s">
        <v>30</v>
      </c>
      <c r="E162" s="16" t="s">
        <v>30</v>
      </c>
      <c r="F162" s="16" t="s">
        <v>30</v>
      </c>
      <c r="G162" s="16" t="s">
        <v>30</v>
      </c>
      <c r="H162" s="23" t="s">
        <v>31</v>
      </c>
    </row>
    <row r="163" spans="1:8" ht="15.6">
      <c r="A163" s="11">
        <v>20</v>
      </c>
      <c r="B163" s="21" t="s">
        <v>29</v>
      </c>
      <c r="C163" s="16" t="s">
        <v>30</v>
      </c>
      <c r="D163" s="16" t="s">
        <v>30</v>
      </c>
      <c r="E163" s="16" t="s">
        <v>30</v>
      </c>
      <c r="F163" s="16" t="s">
        <v>30</v>
      </c>
      <c r="G163" s="16" t="s">
        <v>30</v>
      </c>
      <c r="H163" s="21" t="s">
        <v>29</v>
      </c>
    </row>
    <row r="164" spans="1:8" ht="15.6">
      <c r="A164" s="11">
        <v>21</v>
      </c>
      <c r="B164" s="21" t="s">
        <v>29</v>
      </c>
      <c r="C164" s="22" t="s">
        <v>31</v>
      </c>
      <c r="D164" s="22" t="s">
        <v>31</v>
      </c>
      <c r="E164" s="22" t="s">
        <v>31</v>
      </c>
      <c r="F164" s="22" t="s">
        <v>31</v>
      </c>
      <c r="G164" s="22" t="s">
        <v>31</v>
      </c>
      <c r="H164" s="21" t="s">
        <v>29</v>
      </c>
    </row>
    <row r="165" spans="1:8" ht="15.6">
      <c r="A165" s="11">
        <v>22</v>
      </c>
      <c r="B165" s="21" t="s">
        <v>29</v>
      </c>
      <c r="C165" s="22" t="s">
        <v>31</v>
      </c>
      <c r="D165" s="22" t="s">
        <v>31</v>
      </c>
      <c r="E165" s="22" t="s">
        <v>31</v>
      </c>
      <c r="F165" s="22" t="s">
        <v>31</v>
      </c>
      <c r="G165" s="22" t="s">
        <v>31</v>
      </c>
      <c r="H165" s="21" t="s">
        <v>29</v>
      </c>
    </row>
    <row r="166" spans="1:8" ht="15.6">
      <c r="A166" s="11">
        <v>23</v>
      </c>
      <c r="B166" s="21" t="s">
        <v>29</v>
      </c>
      <c r="C166" s="21" t="s">
        <v>29</v>
      </c>
      <c r="D166" s="21" t="s">
        <v>29</v>
      </c>
      <c r="E166" s="21" t="s">
        <v>29</v>
      </c>
      <c r="F166" s="21" t="s">
        <v>29</v>
      </c>
      <c r="G166" s="21" t="s">
        <v>29</v>
      </c>
      <c r="H166" s="21" t="s">
        <v>29</v>
      </c>
    </row>
    <row r="167" spans="1:8" ht="15.6">
      <c r="A167" s="11">
        <v>24</v>
      </c>
      <c r="B167" s="21" t="s">
        <v>29</v>
      </c>
      <c r="C167" s="21" t="s">
        <v>29</v>
      </c>
      <c r="D167" s="21" t="s">
        <v>29</v>
      </c>
      <c r="E167" s="21" t="s">
        <v>29</v>
      </c>
      <c r="F167" s="21" t="s">
        <v>29</v>
      </c>
      <c r="G167" s="21" t="s">
        <v>29</v>
      </c>
      <c r="H167" s="21" t="s">
        <v>29</v>
      </c>
    </row>
    <row r="168" spans="1:8" ht="15.6">
      <c r="A168" s="24"/>
      <c r="B168" s="25"/>
      <c r="C168" s="25"/>
      <c r="D168" s="25"/>
      <c r="E168" s="25"/>
      <c r="F168" s="25"/>
      <c r="G168" s="25"/>
      <c r="H168" s="25"/>
    </row>
    <row r="169" spans="1:8" ht="15.6">
      <c r="A169" s="26"/>
      <c r="B169" s="27"/>
      <c r="C169" s="27"/>
      <c r="D169" s="27"/>
      <c r="E169" s="27"/>
      <c r="F169" s="27"/>
      <c r="G169" s="27"/>
      <c r="H169" s="27"/>
    </row>
    <row r="170" spans="1:8" ht="21">
      <c r="A170" s="19"/>
      <c r="B170" s="20" t="s">
        <v>32</v>
      </c>
      <c r="C170" s="20"/>
      <c r="D170" s="20"/>
      <c r="E170" s="20"/>
      <c r="F170" s="20"/>
      <c r="G170" s="20"/>
      <c r="H170" s="20"/>
    </row>
    <row r="171" spans="1:8" ht="16.2" thickBot="1">
      <c r="A171" s="4" t="s">
        <v>21</v>
      </c>
      <c r="B171" s="5" t="s">
        <v>7</v>
      </c>
      <c r="C171" s="5" t="s">
        <v>8</v>
      </c>
      <c r="D171" s="5" t="s">
        <v>9</v>
      </c>
      <c r="E171" s="5" t="s">
        <v>10</v>
      </c>
      <c r="F171" s="5" t="s">
        <v>11</v>
      </c>
      <c r="G171" s="5" t="s">
        <v>12</v>
      </c>
      <c r="H171" s="5" t="s">
        <v>13</v>
      </c>
    </row>
    <row r="172" spans="1:8" ht="16.2" thickBot="1">
      <c r="A172" s="7" t="s">
        <v>28</v>
      </c>
      <c r="B172" s="28">
        <v>1</v>
      </c>
      <c r="C172" s="28">
        <v>2</v>
      </c>
      <c r="D172" s="28">
        <v>3</v>
      </c>
      <c r="E172" s="28">
        <v>4</v>
      </c>
      <c r="F172" s="28">
        <v>5</v>
      </c>
      <c r="G172" s="28">
        <v>6</v>
      </c>
      <c r="H172" s="28">
        <v>7</v>
      </c>
    </row>
    <row r="173" spans="1:8" ht="15.6">
      <c r="A173" s="11">
        <v>1</v>
      </c>
      <c r="B173" s="29" t="s">
        <v>33</v>
      </c>
      <c r="C173" s="29" t="s">
        <v>33</v>
      </c>
      <c r="D173" s="29" t="s">
        <v>33</v>
      </c>
      <c r="E173" s="29" t="s">
        <v>33</v>
      </c>
      <c r="F173" s="29" t="s">
        <v>33</v>
      </c>
      <c r="G173" s="29" t="s">
        <v>33</v>
      </c>
      <c r="H173" s="29" t="s">
        <v>33</v>
      </c>
    </row>
    <row r="174" spans="1:8" ht="15.6">
      <c r="A174" s="11">
        <v>2</v>
      </c>
      <c r="B174" s="29" t="s">
        <v>33</v>
      </c>
      <c r="C174" s="29" t="s">
        <v>33</v>
      </c>
      <c r="D174" s="29" t="s">
        <v>33</v>
      </c>
      <c r="E174" s="29" t="s">
        <v>33</v>
      </c>
      <c r="F174" s="29" t="s">
        <v>33</v>
      </c>
      <c r="G174" s="29" t="s">
        <v>33</v>
      </c>
      <c r="H174" s="29" t="s">
        <v>33</v>
      </c>
    </row>
    <row r="175" spans="1:8" ht="15.6">
      <c r="A175" s="11">
        <v>3</v>
      </c>
      <c r="B175" s="29" t="s">
        <v>33</v>
      </c>
      <c r="C175" s="29" t="s">
        <v>33</v>
      </c>
      <c r="D175" s="29" t="s">
        <v>33</v>
      </c>
      <c r="E175" s="29" t="s">
        <v>33</v>
      </c>
      <c r="F175" s="29" t="s">
        <v>33</v>
      </c>
      <c r="G175" s="29" t="s">
        <v>33</v>
      </c>
      <c r="H175" s="29" t="s">
        <v>33</v>
      </c>
    </row>
    <row r="176" spans="1:8" ht="15.6">
      <c r="A176" s="11">
        <v>4</v>
      </c>
      <c r="B176" s="29" t="s">
        <v>33</v>
      </c>
      <c r="C176" s="29" t="s">
        <v>33</v>
      </c>
      <c r="D176" s="29" t="s">
        <v>33</v>
      </c>
      <c r="E176" s="29" t="s">
        <v>33</v>
      </c>
      <c r="F176" s="29" t="s">
        <v>33</v>
      </c>
      <c r="G176" s="29" t="s">
        <v>33</v>
      </c>
      <c r="H176" s="29" t="s">
        <v>33</v>
      </c>
    </row>
    <row r="177" spans="1:8" ht="15.6">
      <c r="A177" s="11">
        <v>5</v>
      </c>
      <c r="B177" s="29" t="s">
        <v>33</v>
      </c>
      <c r="C177" s="29" t="s">
        <v>33</v>
      </c>
      <c r="D177" s="29" t="s">
        <v>33</v>
      </c>
      <c r="E177" s="29" t="s">
        <v>33</v>
      </c>
      <c r="F177" s="29" t="s">
        <v>33</v>
      </c>
      <c r="G177" s="29" t="s">
        <v>33</v>
      </c>
      <c r="H177" s="29" t="s">
        <v>33</v>
      </c>
    </row>
    <row r="178" spans="1:8" ht="15.6">
      <c r="A178" s="11">
        <v>6</v>
      </c>
      <c r="B178" s="29" t="s">
        <v>33</v>
      </c>
      <c r="C178" s="29" t="s">
        <v>33</v>
      </c>
      <c r="D178" s="29" t="s">
        <v>33</v>
      </c>
      <c r="E178" s="29" t="s">
        <v>33</v>
      </c>
      <c r="F178" s="29" t="s">
        <v>33</v>
      </c>
      <c r="G178" s="29" t="s">
        <v>33</v>
      </c>
      <c r="H178" s="29" t="s">
        <v>33</v>
      </c>
    </row>
    <row r="179" spans="1:8" ht="15.6">
      <c r="A179" s="11">
        <v>7</v>
      </c>
      <c r="B179" s="29" t="s">
        <v>33</v>
      </c>
      <c r="C179" s="30" t="s">
        <v>34</v>
      </c>
      <c r="D179" s="30" t="s">
        <v>34</v>
      </c>
      <c r="E179" s="30" t="s">
        <v>34</v>
      </c>
      <c r="F179" s="30" t="s">
        <v>34</v>
      </c>
      <c r="G179" s="30" t="s">
        <v>34</v>
      </c>
      <c r="H179" s="29" t="s">
        <v>33</v>
      </c>
    </row>
    <row r="180" spans="1:8" ht="15.6">
      <c r="A180" s="11">
        <v>8</v>
      </c>
      <c r="B180" s="29" t="s">
        <v>33</v>
      </c>
      <c r="C180" s="16" t="s">
        <v>35</v>
      </c>
      <c r="D180" s="16" t="s">
        <v>35</v>
      </c>
      <c r="E180" s="16" t="s">
        <v>35</v>
      </c>
      <c r="F180" s="16" t="s">
        <v>35</v>
      </c>
      <c r="G180" s="16" t="s">
        <v>35</v>
      </c>
      <c r="H180" s="30" t="s">
        <v>34</v>
      </c>
    </row>
    <row r="181" spans="1:8" ht="15.6">
      <c r="A181" s="11">
        <v>9</v>
      </c>
      <c r="B181" s="29" t="s">
        <v>33</v>
      </c>
      <c r="C181" s="16" t="s">
        <v>35</v>
      </c>
      <c r="D181" s="16" t="s">
        <v>35</v>
      </c>
      <c r="E181" s="16" t="s">
        <v>35</v>
      </c>
      <c r="F181" s="16" t="s">
        <v>35</v>
      </c>
      <c r="G181" s="16" t="s">
        <v>35</v>
      </c>
      <c r="H181" s="30" t="s">
        <v>34</v>
      </c>
    </row>
    <row r="182" spans="1:8" ht="15.6">
      <c r="A182" s="11">
        <v>10</v>
      </c>
      <c r="B182" s="29" t="s">
        <v>33</v>
      </c>
      <c r="C182" s="30" t="s">
        <v>34</v>
      </c>
      <c r="D182" s="30" t="s">
        <v>34</v>
      </c>
      <c r="E182" s="30" t="s">
        <v>34</v>
      </c>
      <c r="F182" s="30" t="s">
        <v>34</v>
      </c>
      <c r="G182" s="30" t="s">
        <v>34</v>
      </c>
      <c r="H182" s="30" t="s">
        <v>34</v>
      </c>
    </row>
    <row r="183" spans="1:8" ht="15.6">
      <c r="A183" s="11">
        <v>11</v>
      </c>
      <c r="B183" s="29" t="s">
        <v>33</v>
      </c>
      <c r="C183" s="30" t="s">
        <v>34</v>
      </c>
      <c r="D183" s="30" t="s">
        <v>34</v>
      </c>
      <c r="E183" s="30" t="s">
        <v>34</v>
      </c>
      <c r="F183" s="30" t="s">
        <v>34</v>
      </c>
      <c r="G183" s="30" t="s">
        <v>34</v>
      </c>
      <c r="H183" s="30" t="s">
        <v>34</v>
      </c>
    </row>
    <row r="184" spans="1:8" ht="15.6">
      <c r="A184" s="11">
        <v>12</v>
      </c>
      <c r="B184" s="29" t="s">
        <v>33</v>
      </c>
      <c r="C184" s="30" t="s">
        <v>34</v>
      </c>
      <c r="D184" s="30" t="s">
        <v>34</v>
      </c>
      <c r="E184" s="30" t="s">
        <v>34</v>
      </c>
      <c r="F184" s="30" t="s">
        <v>34</v>
      </c>
      <c r="G184" s="30" t="s">
        <v>34</v>
      </c>
      <c r="H184" s="30" t="s">
        <v>34</v>
      </c>
    </row>
    <row r="185" spans="1:8" ht="15.6">
      <c r="A185" s="11">
        <v>13</v>
      </c>
      <c r="B185" s="29" t="s">
        <v>33</v>
      </c>
      <c r="C185" s="30" t="s">
        <v>34</v>
      </c>
      <c r="D185" s="30" t="s">
        <v>34</v>
      </c>
      <c r="E185" s="30" t="s">
        <v>34</v>
      </c>
      <c r="F185" s="30" t="s">
        <v>34</v>
      </c>
      <c r="G185" s="30" t="s">
        <v>34</v>
      </c>
      <c r="H185" s="29" t="s">
        <v>33</v>
      </c>
    </row>
    <row r="186" spans="1:8" ht="15.6">
      <c r="A186" s="11">
        <v>14</v>
      </c>
      <c r="B186" s="29" t="s">
        <v>33</v>
      </c>
      <c r="C186" s="30" t="s">
        <v>34</v>
      </c>
      <c r="D186" s="30" t="s">
        <v>34</v>
      </c>
      <c r="E186" s="30" t="s">
        <v>34</v>
      </c>
      <c r="F186" s="30" t="s">
        <v>34</v>
      </c>
      <c r="G186" s="30" t="s">
        <v>34</v>
      </c>
      <c r="H186" s="29" t="s">
        <v>33</v>
      </c>
    </row>
    <row r="187" spans="1:8" ht="15.6">
      <c r="A187" s="11">
        <v>15</v>
      </c>
      <c r="B187" s="29" t="s">
        <v>33</v>
      </c>
      <c r="C187" s="30" t="s">
        <v>34</v>
      </c>
      <c r="D187" s="30" t="s">
        <v>34</v>
      </c>
      <c r="E187" s="30" t="s">
        <v>34</v>
      </c>
      <c r="F187" s="30" t="s">
        <v>34</v>
      </c>
      <c r="G187" s="30" t="s">
        <v>34</v>
      </c>
      <c r="H187" s="29" t="s">
        <v>33</v>
      </c>
    </row>
    <row r="188" spans="1:8" ht="15.6">
      <c r="A188" s="11">
        <v>16</v>
      </c>
      <c r="B188" s="29" t="s">
        <v>33</v>
      </c>
      <c r="C188" s="30" t="s">
        <v>34</v>
      </c>
      <c r="D188" s="30" t="s">
        <v>34</v>
      </c>
      <c r="E188" s="30" t="s">
        <v>34</v>
      </c>
      <c r="F188" s="30" t="s">
        <v>34</v>
      </c>
      <c r="G188" s="30" t="s">
        <v>34</v>
      </c>
      <c r="H188" s="29" t="s">
        <v>33</v>
      </c>
    </row>
    <row r="189" spans="1:8" ht="15.6">
      <c r="A189" s="11">
        <v>17</v>
      </c>
      <c r="B189" s="29" t="s">
        <v>33</v>
      </c>
      <c r="C189" s="30" t="s">
        <v>34</v>
      </c>
      <c r="D189" s="30" t="s">
        <v>34</v>
      </c>
      <c r="E189" s="30" t="s">
        <v>34</v>
      </c>
      <c r="F189" s="30" t="s">
        <v>34</v>
      </c>
      <c r="G189" s="30" t="s">
        <v>34</v>
      </c>
      <c r="H189" s="29" t="s">
        <v>33</v>
      </c>
    </row>
    <row r="190" spans="1:8" ht="15.6">
      <c r="A190" s="11">
        <v>18</v>
      </c>
      <c r="B190" s="29" t="s">
        <v>33</v>
      </c>
      <c r="C190" s="30" t="s">
        <v>34</v>
      </c>
      <c r="D190" s="30" t="s">
        <v>34</v>
      </c>
      <c r="E190" s="30" t="s">
        <v>34</v>
      </c>
      <c r="F190" s="30" t="s">
        <v>34</v>
      </c>
      <c r="G190" s="30" t="s">
        <v>34</v>
      </c>
      <c r="H190" s="29" t="s">
        <v>33</v>
      </c>
    </row>
    <row r="191" spans="1:8" ht="15.6">
      <c r="A191" s="11">
        <v>19</v>
      </c>
      <c r="B191" s="30" t="s">
        <v>34</v>
      </c>
      <c r="C191" s="16" t="s">
        <v>35</v>
      </c>
      <c r="D191" s="16" t="s">
        <v>35</v>
      </c>
      <c r="E191" s="16" t="s">
        <v>35</v>
      </c>
      <c r="F191" s="16" t="s">
        <v>35</v>
      </c>
      <c r="G191" s="16" t="s">
        <v>35</v>
      </c>
      <c r="H191" s="30" t="s">
        <v>34</v>
      </c>
    </row>
    <row r="192" spans="1:8" ht="15.6">
      <c r="A192" s="11">
        <v>20</v>
      </c>
      <c r="B192" s="30" t="s">
        <v>34</v>
      </c>
      <c r="C192" s="16" t="s">
        <v>35</v>
      </c>
      <c r="D192" s="16" t="s">
        <v>35</v>
      </c>
      <c r="E192" s="16" t="s">
        <v>35</v>
      </c>
      <c r="F192" s="16" t="s">
        <v>35</v>
      </c>
      <c r="G192" s="16" t="s">
        <v>35</v>
      </c>
      <c r="H192" s="30" t="s">
        <v>34</v>
      </c>
    </row>
    <row r="193" spans="1:8" ht="15.6">
      <c r="A193" s="11">
        <v>21</v>
      </c>
      <c r="B193" s="29" t="s">
        <v>33</v>
      </c>
      <c r="C193" s="16" t="s">
        <v>35</v>
      </c>
      <c r="D193" s="16" t="s">
        <v>35</v>
      </c>
      <c r="E193" s="16" t="s">
        <v>35</v>
      </c>
      <c r="F193" s="16" t="s">
        <v>35</v>
      </c>
      <c r="G193" s="16" t="s">
        <v>35</v>
      </c>
      <c r="H193" s="29" t="s">
        <v>33</v>
      </c>
    </row>
    <row r="194" spans="1:8" ht="15.6">
      <c r="A194" s="11">
        <v>22</v>
      </c>
      <c r="B194" s="29" t="s">
        <v>33</v>
      </c>
      <c r="C194" s="30" t="s">
        <v>34</v>
      </c>
      <c r="D194" s="30" t="s">
        <v>34</v>
      </c>
      <c r="E194" s="30" t="s">
        <v>34</v>
      </c>
      <c r="F194" s="30" t="s">
        <v>34</v>
      </c>
      <c r="G194" s="30" t="s">
        <v>34</v>
      </c>
      <c r="H194" s="29" t="s">
        <v>33</v>
      </c>
    </row>
    <row r="195" spans="1:8" ht="15.6">
      <c r="A195" s="11">
        <v>23</v>
      </c>
      <c r="B195" s="29" t="s">
        <v>33</v>
      </c>
      <c r="C195" s="29" t="s">
        <v>33</v>
      </c>
      <c r="D195" s="29" t="s">
        <v>33</v>
      </c>
      <c r="E195" s="29" t="s">
        <v>33</v>
      </c>
      <c r="F195" s="29" t="s">
        <v>33</v>
      </c>
      <c r="G195" s="29" t="s">
        <v>33</v>
      </c>
      <c r="H195" s="29" t="s">
        <v>33</v>
      </c>
    </row>
    <row r="196" spans="1:8" ht="15.6">
      <c r="A196" s="11">
        <v>24</v>
      </c>
      <c r="B196" s="29" t="s">
        <v>33</v>
      </c>
      <c r="C196" s="29" t="s">
        <v>33</v>
      </c>
      <c r="D196" s="29" t="s">
        <v>33</v>
      </c>
      <c r="E196" s="29" t="s">
        <v>33</v>
      </c>
      <c r="F196" s="29" t="s">
        <v>33</v>
      </c>
      <c r="G196" s="29" t="s">
        <v>33</v>
      </c>
      <c r="H196" s="29" t="s">
        <v>33</v>
      </c>
    </row>
  </sheetData>
  <conditionalFormatting sqref="B6:H29">
    <cfRule type="expression" dxfId="5" priority="5" stopIfTrue="1">
      <formula>B6="Peak"</formula>
    </cfRule>
    <cfRule type="containsText" dxfId="4" priority="6" operator="containsText" text="Standard">
      <formula>NOT(ISERROR(SEARCH("Standard",B6)))</formula>
    </cfRule>
  </conditionalFormatting>
  <conditionalFormatting sqref="H42">
    <cfRule type="expression" dxfId="3" priority="3" stopIfTrue="1">
      <formula>H42="Peak"</formula>
    </cfRule>
    <cfRule type="containsText" dxfId="2" priority="4" operator="containsText" text="Standard">
      <formula>NOT(ISERROR(SEARCH("Standard",H42)))</formula>
    </cfRule>
  </conditionalFormatting>
  <conditionalFormatting sqref="H123">
    <cfRule type="expression" dxfId="1" priority="1" stopIfTrue="1">
      <formula>H123="Peak"</formula>
    </cfRule>
    <cfRule type="containsText" dxfId="0" priority="2" operator="containsText" text="Standard">
      <formula>NOT(ISERROR(SEARCH("Standard",H123)))</formula>
    </cfRule>
  </conditionalFormatting>
  <dataValidations count="1">
    <dataValidation type="list" allowBlank="1" showInputMessage="1" showErrorMessage="1" sqref="J6" xr:uid="{26AC2476-22BD-4CB0-BEA9-B2572959E7A7}">
      <formula1>$D$38:$D$40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2953"/>
  <sheetViews>
    <sheetView showGridLines="0" tabSelected="1" zoomScaleNormal="100" workbookViewId="0">
      <selection activeCell="F2948" sqref="F2948"/>
    </sheetView>
  </sheetViews>
  <sheetFormatPr defaultRowHeight="14.4"/>
  <cols>
    <col min="2" max="4" width="12.6640625" customWidth="1"/>
    <col min="5" max="6" width="12.33203125" customWidth="1"/>
    <col min="7" max="7" width="17.6640625" bestFit="1" customWidth="1"/>
    <col min="9" max="9" width="12.44140625" bestFit="1" customWidth="1"/>
  </cols>
  <sheetData>
    <row r="1" spans="2:9" ht="15" thickBot="1"/>
    <row r="2" spans="2:9" ht="15" thickBot="1">
      <c r="B2" s="70" t="s">
        <v>2</v>
      </c>
      <c r="C2" s="71" t="s">
        <v>4</v>
      </c>
      <c r="D2" s="71" t="s">
        <v>45</v>
      </c>
      <c r="E2" s="71" t="s">
        <v>1</v>
      </c>
      <c r="F2" s="71" t="s">
        <v>5</v>
      </c>
      <c r="G2" s="71" t="s">
        <v>0</v>
      </c>
      <c r="H2" s="71" t="s">
        <v>3</v>
      </c>
      <c r="I2" s="72" t="s">
        <v>46</v>
      </c>
    </row>
    <row r="3" spans="2:9">
      <c r="B3" s="61">
        <f>DATE(2024,10,1)</f>
        <v>45566</v>
      </c>
      <c r="C3" s="62">
        <f>WEEKDAY(B3)</f>
        <v>3</v>
      </c>
      <c r="D3" s="62">
        <f>IF(ISNUMBER(MATCH(B3,Holidays!$E$5:$E$134,0)),1,'Data Export'!C3)</f>
        <v>3</v>
      </c>
      <c r="E3" s="63">
        <v>1</v>
      </c>
      <c r="F3" s="63" t="str">
        <f ca="1">OFFSET('ToU Table'!$B$6,'Data Export'!E3-1,'Data Export'!D3-1)</f>
        <v>Off-peak</v>
      </c>
      <c r="G3" s="63">
        <v>117.99</v>
      </c>
      <c r="H3" s="63">
        <v>159</v>
      </c>
      <c r="I3" s="63">
        <v>111</v>
      </c>
    </row>
    <row r="4" spans="2:9">
      <c r="B4" s="64">
        <f>DATE(2024,10,1)</f>
        <v>45566</v>
      </c>
      <c r="C4" s="65">
        <f t="shared" ref="C4:C67" si="0">WEEKDAY(B4)</f>
        <v>3</v>
      </c>
      <c r="D4" s="65">
        <f>IF(ISNUMBER(MATCH(B4,Holidays!$E$5:$E$134,0)),1,'Data Export'!C4)</f>
        <v>3</v>
      </c>
      <c r="E4" s="66">
        <v>2</v>
      </c>
      <c r="F4" s="66" t="str">
        <f ca="1">OFFSET('ToU Table'!$B$6,'Data Export'!E4-1,'Data Export'!D4-1)</f>
        <v>Off-peak</v>
      </c>
      <c r="G4" s="66">
        <v>117.83</v>
      </c>
      <c r="H4" s="66">
        <v>159</v>
      </c>
      <c r="I4" s="66">
        <v>111</v>
      </c>
    </row>
    <row r="5" spans="2:9">
      <c r="B5" s="64">
        <f t="shared" ref="B5:B26" si="1">DATE(2024,10,1)</f>
        <v>45566</v>
      </c>
      <c r="C5" s="65">
        <f t="shared" si="0"/>
        <v>3</v>
      </c>
      <c r="D5" s="65">
        <f>IF(ISNUMBER(MATCH(B5,Holidays!$E$5:$E$134,0)),1,'Data Export'!C5)</f>
        <v>3</v>
      </c>
      <c r="E5" s="66">
        <v>3</v>
      </c>
      <c r="F5" s="66" t="str">
        <f ca="1">OFFSET('ToU Table'!$B$6,'Data Export'!E5-1,'Data Export'!D5-1)</f>
        <v>Off-peak</v>
      </c>
      <c r="G5" s="66">
        <v>117.67</v>
      </c>
      <c r="H5" s="66">
        <v>159</v>
      </c>
      <c r="I5" s="66">
        <v>111</v>
      </c>
    </row>
    <row r="6" spans="2:9">
      <c r="B6" s="64">
        <f t="shared" si="1"/>
        <v>45566</v>
      </c>
      <c r="C6" s="65">
        <f t="shared" si="0"/>
        <v>3</v>
      </c>
      <c r="D6" s="65">
        <f>IF(ISNUMBER(MATCH(B6,Holidays!$E$5:$E$134,0)),1,'Data Export'!C6)</f>
        <v>3</v>
      </c>
      <c r="E6" s="66">
        <v>4</v>
      </c>
      <c r="F6" s="66" t="str">
        <f ca="1">OFFSET('ToU Table'!$B$6,'Data Export'!E6-1,'Data Export'!D6-1)</f>
        <v>Off-peak</v>
      </c>
      <c r="G6" s="66">
        <v>117.52</v>
      </c>
      <c r="H6" s="66">
        <v>159</v>
      </c>
      <c r="I6" s="66">
        <v>111</v>
      </c>
    </row>
    <row r="7" spans="2:9">
      <c r="B7" s="64">
        <f t="shared" si="1"/>
        <v>45566</v>
      </c>
      <c r="C7" s="65">
        <f t="shared" si="0"/>
        <v>3</v>
      </c>
      <c r="D7" s="65">
        <f>IF(ISNUMBER(MATCH(B7,Holidays!$E$5:$E$134,0)),1,'Data Export'!C7)</f>
        <v>3</v>
      </c>
      <c r="E7" s="66">
        <v>5</v>
      </c>
      <c r="F7" s="66" t="str">
        <f ca="1">OFFSET('ToU Table'!$B$6,'Data Export'!E7-1,'Data Export'!D7-1)</f>
        <v>Off-peak</v>
      </c>
      <c r="G7" s="66">
        <v>127.23</v>
      </c>
      <c r="H7" s="66">
        <v>204.17</v>
      </c>
      <c r="I7" s="66">
        <v>176</v>
      </c>
    </row>
    <row r="8" spans="2:9">
      <c r="B8" s="64">
        <f t="shared" si="1"/>
        <v>45566</v>
      </c>
      <c r="C8" s="65">
        <f t="shared" si="0"/>
        <v>3</v>
      </c>
      <c r="D8" s="65">
        <f>IF(ISNUMBER(MATCH(B8,Holidays!$E$5:$E$134,0)),1,'Data Export'!C8)</f>
        <v>3</v>
      </c>
      <c r="E8" s="66">
        <v>6</v>
      </c>
      <c r="F8" s="66" t="str">
        <f ca="1">OFFSET('ToU Table'!$B$6,'Data Export'!E8-1,'Data Export'!D8-1)</f>
        <v>Off-peak</v>
      </c>
      <c r="G8" s="66">
        <v>324.8</v>
      </c>
      <c r="H8" s="66">
        <v>324.8</v>
      </c>
      <c r="I8" s="66">
        <v>36</v>
      </c>
    </row>
    <row r="9" spans="2:9">
      <c r="B9" s="64">
        <f t="shared" si="1"/>
        <v>45566</v>
      </c>
      <c r="C9" s="65">
        <f t="shared" si="0"/>
        <v>3</v>
      </c>
      <c r="D9" s="65">
        <f>IF(ISNUMBER(MATCH(B9,Holidays!$E$5:$E$134,0)),1,'Data Export'!C9)</f>
        <v>3</v>
      </c>
      <c r="E9" s="66">
        <v>7</v>
      </c>
      <c r="F9" s="66" t="str">
        <f ca="1">OFFSET('ToU Table'!$B$6,'Data Export'!E9-1,'Data Export'!D9-1)</f>
        <v>Standard</v>
      </c>
      <c r="G9" s="66">
        <v>314.95</v>
      </c>
      <c r="H9" s="66">
        <v>314.95</v>
      </c>
      <c r="I9" s="66">
        <v>1</v>
      </c>
    </row>
    <row r="10" spans="2:9">
      <c r="B10" s="64">
        <f t="shared" si="1"/>
        <v>45566</v>
      </c>
      <c r="C10" s="65">
        <f t="shared" si="0"/>
        <v>3</v>
      </c>
      <c r="D10" s="65">
        <f>IF(ISNUMBER(MATCH(B10,Holidays!$E$5:$E$134,0)),1,'Data Export'!C10)</f>
        <v>3</v>
      </c>
      <c r="E10" s="66">
        <v>8</v>
      </c>
      <c r="F10" s="66" t="str">
        <f ca="1">OFFSET('ToU Table'!$B$6,'Data Export'!E10-1,'Data Export'!D10-1)</f>
        <v>Peak</v>
      </c>
      <c r="G10" s="66">
        <v>314.93</v>
      </c>
      <c r="H10" s="66">
        <v>314.93</v>
      </c>
      <c r="I10" s="66">
        <v>1</v>
      </c>
    </row>
    <row r="11" spans="2:9">
      <c r="B11" s="64">
        <f t="shared" si="1"/>
        <v>45566</v>
      </c>
      <c r="C11" s="65">
        <f t="shared" si="0"/>
        <v>3</v>
      </c>
      <c r="D11" s="65">
        <f>IF(ISNUMBER(MATCH(B11,Holidays!$E$5:$E$134,0)),1,'Data Export'!C11)</f>
        <v>3</v>
      </c>
      <c r="E11" s="66">
        <v>9</v>
      </c>
      <c r="F11" s="66" t="str">
        <f ca="1">OFFSET('ToU Table'!$B$6,'Data Export'!E11-1,'Data Export'!D11-1)</f>
        <v>Peak</v>
      </c>
      <c r="G11" s="66">
        <v>314.93</v>
      </c>
      <c r="H11" s="66">
        <v>314.93</v>
      </c>
      <c r="I11" s="66">
        <v>1</v>
      </c>
    </row>
    <row r="12" spans="2:9">
      <c r="B12" s="64">
        <f t="shared" si="1"/>
        <v>45566</v>
      </c>
      <c r="C12" s="65">
        <f t="shared" si="0"/>
        <v>3</v>
      </c>
      <c r="D12" s="65">
        <f>IF(ISNUMBER(MATCH(B12,Holidays!$E$5:$E$134,0)),1,'Data Export'!C12)</f>
        <v>3</v>
      </c>
      <c r="E12" s="66">
        <v>10</v>
      </c>
      <c r="F12" s="66" t="str">
        <f ca="1">OFFSET('ToU Table'!$B$6,'Data Export'!E12-1,'Data Export'!D12-1)</f>
        <v>Peak</v>
      </c>
      <c r="G12" s="66">
        <v>251</v>
      </c>
      <c r="H12" s="66">
        <v>251</v>
      </c>
      <c r="I12" s="66">
        <v>0</v>
      </c>
    </row>
    <row r="13" spans="2:9">
      <c r="B13" s="64">
        <f t="shared" si="1"/>
        <v>45566</v>
      </c>
      <c r="C13" s="65">
        <f t="shared" si="0"/>
        <v>3</v>
      </c>
      <c r="D13" s="65">
        <f>IF(ISNUMBER(MATCH(B13,Holidays!$E$5:$E$134,0)),1,'Data Export'!C13)</f>
        <v>3</v>
      </c>
      <c r="E13" s="66">
        <v>11</v>
      </c>
      <c r="F13" s="66" t="str">
        <f ca="1">OFFSET('ToU Table'!$B$6,'Data Export'!E13-1,'Data Export'!D13-1)</f>
        <v>Standard</v>
      </c>
      <c r="G13" s="66">
        <v>261.51</v>
      </c>
      <c r="H13" s="66">
        <v>261.51</v>
      </c>
      <c r="I13" s="66">
        <v>67</v>
      </c>
    </row>
    <row r="14" spans="2:9">
      <c r="B14" s="64">
        <f t="shared" si="1"/>
        <v>45566</v>
      </c>
      <c r="C14" s="65">
        <f t="shared" si="0"/>
        <v>3</v>
      </c>
      <c r="D14" s="65">
        <f>IF(ISNUMBER(MATCH(B14,Holidays!$E$5:$E$134,0)),1,'Data Export'!C14)</f>
        <v>3</v>
      </c>
      <c r="E14" s="66">
        <v>12</v>
      </c>
      <c r="F14" s="66" t="str">
        <f ca="1">OFFSET('ToU Table'!$B$6,'Data Export'!E14-1,'Data Export'!D14-1)</f>
        <v>Standard</v>
      </c>
      <c r="G14" s="66">
        <v>189.87</v>
      </c>
      <c r="H14" s="66">
        <v>189.87</v>
      </c>
      <c r="I14" s="66">
        <v>1</v>
      </c>
    </row>
    <row r="15" spans="2:9">
      <c r="B15" s="64">
        <f t="shared" si="1"/>
        <v>45566</v>
      </c>
      <c r="C15" s="65">
        <f t="shared" si="0"/>
        <v>3</v>
      </c>
      <c r="D15" s="65">
        <f>IF(ISNUMBER(MATCH(B15,Holidays!$E$5:$E$134,0)),1,'Data Export'!C15)</f>
        <v>3</v>
      </c>
      <c r="E15" s="66">
        <v>13</v>
      </c>
      <c r="F15" s="66" t="str">
        <f ca="1">OFFSET('ToU Table'!$B$6,'Data Export'!E15-1,'Data Export'!D15-1)</f>
        <v>Standard</v>
      </c>
      <c r="G15" s="66">
        <v>189.89</v>
      </c>
      <c r="H15" s="66">
        <v>189.89</v>
      </c>
      <c r="I15" s="66">
        <v>1</v>
      </c>
    </row>
    <row r="16" spans="2:9">
      <c r="B16" s="64">
        <f t="shared" si="1"/>
        <v>45566</v>
      </c>
      <c r="C16" s="65">
        <f t="shared" si="0"/>
        <v>3</v>
      </c>
      <c r="D16" s="65">
        <f>IF(ISNUMBER(MATCH(B16,Holidays!$E$5:$E$134,0)),1,'Data Export'!C16)</f>
        <v>3</v>
      </c>
      <c r="E16" s="66">
        <v>14</v>
      </c>
      <c r="F16" s="66" t="str">
        <f ca="1">OFFSET('ToU Table'!$B$6,'Data Export'!E16-1,'Data Export'!D16-1)</f>
        <v>Standard</v>
      </c>
      <c r="G16" s="66">
        <v>189.89</v>
      </c>
      <c r="H16" s="66">
        <v>189.89</v>
      </c>
      <c r="I16" s="66">
        <v>1</v>
      </c>
    </row>
    <row r="17" spans="2:9">
      <c r="B17" s="64">
        <f t="shared" si="1"/>
        <v>45566</v>
      </c>
      <c r="C17" s="65">
        <f t="shared" si="0"/>
        <v>3</v>
      </c>
      <c r="D17" s="65">
        <f>IF(ISNUMBER(MATCH(B17,Holidays!$E$5:$E$134,0)),1,'Data Export'!C17)</f>
        <v>3</v>
      </c>
      <c r="E17" s="66">
        <v>15</v>
      </c>
      <c r="F17" s="66" t="str">
        <f ca="1">OFFSET('ToU Table'!$B$6,'Data Export'!E17-1,'Data Export'!D17-1)</f>
        <v>Standard</v>
      </c>
      <c r="G17" s="66">
        <v>189.9</v>
      </c>
      <c r="H17" s="66">
        <v>189.9</v>
      </c>
      <c r="I17" s="66">
        <v>1</v>
      </c>
    </row>
    <row r="18" spans="2:9">
      <c r="B18" s="64">
        <f t="shared" si="1"/>
        <v>45566</v>
      </c>
      <c r="C18" s="65">
        <f t="shared" si="0"/>
        <v>3</v>
      </c>
      <c r="D18" s="65">
        <f>IF(ISNUMBER(MATCH(B18,Holidays!$E$5:$E$134,0)),1,'Data Export'!C18)</f>
        <v>3</v>
      </c>
      <c r="E18" s="66">
        <v>16</v>
      </c>
      <c r="F18" s="66" t="str">
        <f ca="1">OFFSET('ToU Table'!$B$6,'Data Export'!E18-1,'Data Export'!D18-1)</f>
        <v>Standard</v>
      </c>
      <c r="G18" s="66">
        <v>189.9</v>
      </c>
      <c r="H18" s="66">
        <v>189.9</v>
      </c>
      <c r="I18" s="66">
        <v>1</v>
      </c>
    </row>
    <row r="19" spans="2:9">
      <c r="B19" s="64">
        <f t="shared" si="1"/>
        <v>45566</v>
      </c>
      <c r="C19" s="65">
        <f t="shared" si="0"/>
        <v>3</v>
      </c>
      <c r="D19" s="65">
        <f>IF(ISNUMBER(MATCH(B19,Holidays!$E$5:$E$134,0)),1,'Data Export'!C19)</f>
        <v>3</v>
      </c>
      <c r="E19" s="66">
        <v>17</v>
      </c>
      <c r="F19" s="66" t="str">
        <f ca="1">OFFSET('ToU Table'!$B$6,'Data Export'!E19-1,'Data Export'!D19-1)</f>
        <v>Standard</v>
      </c>
      <c r="G19" s="66">
        <v>260.85000000000002</v>
      </c>
      <c r="H19" s="66">
        <v>260.85000000000002</v>
      </c>
      <c r="I19" s="66">
        <v>60</v>
      </c>
    </row>
    <row r="20" spans="2:9">
      <c r="B20" s="64">
        <f t="shared" si="1"/>
        <v>45566</v>
      </c>
      <c r="C20" s="65">
        <f t="shared" si="0"/>
        <v>3</v>
      </c>
      <c r="D20" s="65">
        <f>IF(ISNUMBER(MATCH(B20,Holidays!$E$5:$E$134,0)),1,'Data Export'!C20)</f>
        <v>3</v>
      </c>
      <c r="E20" s="66">
        <v>18</v>
      </c>
      <c r="F20" s="66" t="str">
        <f ca="1">OFFSET('ToU Table'!$B$6,'Data Export'!E20-1,'Data Export'!D20-1)</f>
        <v>Standard</v>
      </c>
      <c r="G20" s="66">
        <v>271.47000000000003</v>
      </c>
      <c r="H20" s="66">
        <v>271.47000000000003</v>
      </c>
      <c r="I20" s="66">
        <v>173.6</v>
      </c>
    </row>
    <row r="21" spans="2:9">
      <c r="B21" s="64">
        <f t="shared" si="1"/>
        <v>45566</v>
      </c>
      <c r="C21" s="65">
        <f t="shared" si="0"/>
        <v>3</v>
      </c>
      <c r="D21" s="65">
        <f>IF(ISNUMBER(MATCH(B21,Holidays!$E$5:$E$134,0)),1,'Data Export'!C21)</f>
        <v>3</v>
      </c>
      <c r="E21" s="66">
        <v>19</v>
      </c>
      <c r="F21" s="66" t="str">
        <f ca="1">OFFSET('ToU Table'!$B$6,'Data Export'!E21-1,'Data Export'!D21-1)</f>
        <v>Peak</v>
      </c>
      <c r="G21" s="66">
        <v>373.67</v>
      </c>
      <c r="H21" s="66">
        <v>373.67</v>
      </c>
      <c r="I21" s="66">
        <v>1</v>
      </c>
    </row>
    <row r="22" spans="2:9">
      <c r="B22" s="64">
        <f t="shared" si="1"/>
        <v>45566</v>
      </c>
      <c r="C22" s="65">
        <f t="shared" si="0"/>
        <v>3</v>
      </c>
      <c r="D22" s="65">
        <f>IF(ISNUMBER(MATCH(B22,Holidays!$E$5:$E$134,0)),1,'Data Export'!C22)</f>
        <v>3</v>
      </c>
      <c r="E22" s="66">
        <v>20</v>
      </c>
      <c r="F22" s="66" t="str">
        <f ca="1">OFFSET('ToU Table'!$B$6,'Data Export'!E22-1,'Data Export'!D22-1)</f>
        <v>Peak</v>
      </c>
      <c r="G22" s="66">
        <v>373.67</v>
      </c>
      <c r="H22" s="66">
        <v>373.67</v>
      </c>
      <c r="I22" s="66">
        <v>1</v>
      </c>
    </row>
    <row r="23" spans="2:9">
      <c r="B23" s="64">
        <f t="shared" si="1"/>
        <v>45566</v>
      </c>
      <c r="C23" s="65">
        <f t="shared" si="0"/>
        <v>3</v>
      </c>
      <c r="D23" s="65">
        <f>IF(ISNUMBER(MATCH(B23,Holidays!$E$5:$E$134,0)),1,'Data Export'!C23)</f>
        <v>3</v>
      </c>
      <c r="E23" s="66">
        <v>21</v>
      </c>
      <c r="F23" s="66" t="str">
        <f ca="1">OFFSET('ToU Table'!$B$6,'Data Export'!E23-1,'Data Export'!D23-1)</f>
        <v>Peak</v>
      </c>
      <c r="G23" s="66">
        <v>311.17</v>
      </c>
      <c r="H23" s="66">
        <v>311.17</v>
      </c>
      <c r="I23" s="66">
        <v>193.9</v>
      </c>
    </row>
    <row r="24" spans="2:9">
      <c r="B24" s="64">
        <f t="shared" si="1"/>
        <v>45566</v>
      </c>
      <c r="C24" s="65">
        <f t="shared" si="0"/>
        <v>3</v>
      </c>
      <c r="D24" s="65">
        <f>IF(ISNUMBER(MATCH(B24,Holidays!$E$5:$E$134,0)),1,'Data Export'!C24)</f>
        <v>3</v>
      </c>
      <c r="E24" s="66">
        <v>22</v>
      </c>
      <c r="F24" s="66" t="str">
        <f ca="1">OFFSET('ToU Table'!$B$6,'Data Export'!E24-1,'Data Export'!D24-1)</f>
        <v>Standard</v>
      </c>
      <c r="G24" s="66">
        <v>306.22000000000003</v>
      </c>
      <c r="H24" s="66">
        <v>306.22000000000003</v>
      </c>
      <c r="I24" s="66">
        <v>35</v>
      </c>
    </row>
    <row r="25" spans="2:9">
      <c r="B25" s="64">
        <f t="shared" si="1"/>
        <v>45566</v>
      </c>
      <c r="C25" s="65">
        <f t="shared" si="0"/>
        <v>3</v>
      </c>
      <c r="D25" s="65">
        <f>IF(ISNUMBER(MATCH(B25,Holidays!$E$5:$E$134,0)),1,'Data Export'!C25)</f>
        <v>3</v>
      </c>
      <c r="E25" s="66">
        <v>23</v>
      </c>
      <c r="F25" s="66" t="str">
        <f ca="1">OFFSET('ToU Table'!$B$6,'Data Export'!E25-1,'Data Export'!D25-1)</f>
        <v>Off-peak</v>
      </c>
      <c r="G25" s="66">
        <v>133.55000000000001</v>
      </c>
      <c r="H25" s="66">
        <v>222.12</v>
      </c>
      <c r="I25" s="66">
        <v>146</v>
      </c>
    </row>
    <row r="26" spans="2:9">
      <c r="B26" s="64">
        <f t="shared" si="1"/>
        <v>45566</v>
      </c>
      <c r="C26" s="65">
        <f t="shared" si="0"/>
        <v>3</v>
      </c>
      <c r="D26" s="65">
        <f>IF(ISNUMBER(MATCH(B26,Holidays!$E$5:$E$134,0)),1,'Data Export'!C26)</f>
        <v>3</v>
      </c>
      <c r="E26" s="66">
        <v>24</v>
      </c>
      <c r="F26" s="66" t="str">
        <f ca="1">OFFSET('ToU Table'!$B$6,'Data Export'!E26-1,'Data Export'!D26-1)</f>
        <v>Off-peak</v>
      </c>
      <c r="G26" s="66">
        <v>130.04</v>
      </c>
      <c r="H26" s="66">
        <v>222.4</v>
      </c>
      <c r="I26" s="66">
        <v>161</v>
      </c>
    </row>
    <row r="27" spans="2:9">
      <c r="B27" s="64">
        <f>B3+1</f>
        <v>45567</v>
      </c>
      <c r="C27" s="65">
        <f t="shared" si="0"/>
        <v>4</v>
      </c>
      <c r="D27" s="65">
        <f>IF(ISNUMBER(MATCH(B27,Holidays!$E$5:$E$134,0)),1,'Data Export'!C27)</f>
        <v>4</v>
      </c>
      <c r="E27" s="66">
        <v>1</v>
      </c>
      <c r="F27" s="66" t="str">
        <f ca="1">OFFSET('ToU Table'!$B$6,'Data Export'!E27-1,'Data Export'!D27-1)</f>
        <v>Off-peak</v>
      </c>
      <c r="G27" s="66">
        <v>114.34</v>
      </c>
      <c r="H27" s="66">
        <v>192.67</v>
      </c>
      <c r="I27" s="66">
        <v>41</v>
      </c>
    </row>
    <row r="28" spans="2:9">
      <c r="B28" s="64">
        <f t="shared" ref="B28:B91" si="2">B4+1</f>
        <v>45567</v>
      </c>
      <c r="C28" s="65">
        <f t="shared" si="0"/>
        <v>4</v>
      </c>
      <c r="D28" s="65">
        <f>IF(ISNUMBER(MATCH(B28,Holidays!$E$5:$E$134,0)),1,'Data Export'!C28)</f>
        <v>4</v>
      </c>
      <c r="E28" s="66">
        <v>2</v>
      </c>
      <c r="F28" s="66" t="str">
        <f ca="1">OFFSET('ToU Table'!$B$6,'Data Export'!E28-1,'Data Export'!D28-1)</f>
        <v>Off-peak</v>
      </c>
      <c r="G28" s="66">
        <v>113.72</v>
      </c>
      <c r="H28" s="66">
        <v>192.67</v>
      </c>
      <c r="I28" s="66">
        <v>41</v>
      </c>
    </row>
    <row r="29" spans="2:9">
      <c r="B29" s="64">
        <f t="shared" si="2"/>
        <v>45567</v>
      </c>
      <c r="C29" s="65">
        <f t="shared" si="0"/>
        <v>4</v>
      </c>
      <c r="D29" s="65">
        <f>IF(ISNUMBER(MATCH(B29,Holidays!$E$5:$E$134,0)),1,'Data Export'!C29)</f>
        <v>4</v>
      </c>
      <c r="E29" s="66">
        <v>3</v>
      </c>
      <c r="F29" s="66" t="str">
        <f ca="1">OFFSET('ToU Table'!$B$6,'Data Export'!E29-1,'Data Export'!D29-1)</f>
        <v>Off-peak</v>
      </c>
      <c r="G29" s="66">
        <v>113.72</v>
      </c>
      <c r="H29" s="66">
        <v>192.67</v>
      </c>
      <c r="I29" s="66">
        <v>41</v>
      </c>
    </row>
    <row r="30" spans="2:9">
      <c r="B30" s="64">
        <f t="shared" si="2"/>
        <v>45567</v>
      </c>
      <c r="C30" s="65">
        <f t="shared" si="0"/>
        <v>4</v>
      </c>
      <c r="D30" s="65">
        <f>IF(ISNUMBER(MATCH(B30,Holidays!$E$5:$E$134,0)),1,'Data Export'!C30)</f>
        <v>4</v>
      </c>
      <c r="E30" s="66">
        <v>4</v>
      </c>
      <c r="F30" s="66" t="str">
        <f ca="1">OFFSET('ToU Table'!$B$6,'Data Export'!E30-1,'Data Export'!D30-1)</f>
        <v>Off-peak</v>
      </c>
      <c r="G30" s="66">
        <v>113.88</v>
      </c>
      <c r="H30" s="66">
        <v>192.67</v>
      </c>
      <c r="I30" s="66">
        <v>41</v>
      </c>
    </row>
    <row r="31" spans="2:9">
      <c r="B31" s="64">
        <f t="shared" si="2"/>
        <v>45567</v>
      </c>
      <c r="C31" s="65">
        <f t="shared" si="0"/>
        <v>4</v>
      </c>
      <c r="D31" s="65">
        <f>IF(ISNUMBER(MATCH(B31,Holidays!$E$5:$E$134,0)),1,'Data Export'!C31)</f>
        <v>4</v>
      </c>
      <c r="E31" s="66">
        <v>5</v>
      </c>
      <c r="F31" s="66" t="str">
        <f ca="1">OFFSET('ToU Table'!$B$6,'Data Export'!E31-1,'Data Export'!D31-1)</f>
        <v>Off-peak</v>
      </c>
      <c r="G31" s="66">
        <v>115.28</v>
      </c>
      <c r="H31" s="66">
        <v>207.25</v>
      </c>
      <c r="I31" s="66">
        <v>151</v>
      </c>
    </row>
    <row r="32" spans="2:9">
      <c r="B32" s="64">
        <f t="shared" si="2"/>
        <v>45567</v>
      </c>
      <c r="C32" s="65">
        <f t="shared" si="0"/>
        <v>4</v>
      </c>
      <c r="D32" s="65">
        <f>IF(ISNUMBER(MATCH(B32,Holidays!$E$5:$E$134,0)),1,'Data Export'!C32)</f>
        <v>4</v>
      </c>
      <c r="E32" s="66">
        <v>6</v>
      </c>
      <c r="F32" s="66" t="str">
        <f ca="1">OFFSET('ToU Table'!$B$6,'Data Export'!E32-1,'Data Export'!D32-1)</f>
        <v>Off-peak</v>
      </c>
      <c r="G32" s="66">
        <v>313.25</v>
      </c>
      <c r="H32" s="66">
        <v>313.25</v>
      </c>
      <c r="I32" s="66">
        <v>67.5</v>
      </c>
    </row>
    <row r="33" spans="2:9">
      <c r="B33" s="64">
        <f t="shared" si="2"/>
        <v>45567</v>
      </c>
      <c r="C33" s="65">
        <f t="shared" si="0"/>
        <v>4</v>
      </c>
      <c r="D33" s="65">
        <f>IF(ISNUMBER(MATCH(B33,Holidays!$E$5:$E$134,0)),1,'Data Export'!C33)</f>
        <v>4</v>
      </c>
      <c r="E33" s="66">
        <v>7</v>
      </c>
      <c r="F33" s="66" t="str">
        <f ca="1">OFFSET('ToU Table'!$B$6,'Data Export'!E33-1,'Data Export'!D33-1)</f>
        <v>Standard</v>
      </c>
      <c r="G33" s="66">
        <v>312.05</v>
      </c>
      <c r="H33" s="66">
        <v>312.05</v>
      </c>
      <c r="I33" s="66">
        <v>47.2</v>
      </c>
    </row>
    <row r="34" spans="2:9">
      <c r="B34" s="64">
        <f t="shared" si="2"/>
        <v>45567</v>
      </c>
      <c r="C34" s="65">
        <f t="shared" si="0"/>
        <v>4</v>
      </c>
      <c r="D34" s="65">
        <f>IF(ISNUMBER(MATCH(B34,Holidays!$E$5:$E$134,0)),1,'Data Export'!C34)</f>
        <v>4</v>
      </c>
      <c r="E34" s="66">
        <v>8</v>
      </c>
      <c r="F34" s="66" t="str">
        <f ca="1">OFFSET('ToU Table'!$B$6,'Data Export'!E34-1,'Data Export'!D34-1)</f>
        <v>Peak</v>
      </c>
      <c r="G34" s="66">
        <v>310.75</v>
      </c>
      <c r="H34" s="66">
        <v>310.75</v>
      </c>
      <c r="I34" s="66">
        <v>51</v>
      </c>
    </row>
    <row r="35" spans="2:9">
      <c r="B35" s="64">
        <f t="shared" si="2"/>
        <v>45567</v>
      </c>
      <c r="C35" s="65">
        <f t="shared" si="0"/>
        <v>4</v>
      </c>
      <c r="D35" s="65">
        <f>IF(ISNUMBER(MATCH(B35,Holidays!$E$5:$E$134,0)),1,'Data Export'!C35)</f>
        <v>4</v>
      </c>
      <c r="E35" s="66">
        <v>9</v>
      </c>
      <c r="F35" s="66" t="str">
        <f ca="1">OFFSET('ToU Table'!$B$6,'Data Export'!E35-1,'Data Export'!D35-1)</f>
        <v>Peak</v>
      </c>
      <c r="G35" s="66">
        <v>311.89999999999998</v>
      </c>
      <c r="H35" s="66">
        <v>311.89999999999998</v>
      </c>
      <c r="I35" s="66">
        <v>37.200000000000003</v>
      </c>
    </row>
    <row r="36" spans="2:9">
      <c r="B36" s="64">
        <f t="shared" si="2"/>
        <v>45567</v>
      </c>
      <c r="C36" s="65">
        <f t="shared" si="0"/>
        <v>4</v>
      </c>
      <c r="D36" s="65">
        <f>IF(ISNUMBER(MATCH(B36,Holidays!$E$5:$E$134,0)),1,'Data Export'!C36)</f>
        <v>4</v>
      </c>
      <c r="E36" s="66">
        <v>10</v>
      </c>
      <c r="F36" s="66" t="str">
        <f ca="1">OFFSET('ToU Table'!$B$6,'Data Export'!E36-1,'Data Export'!D36-1)</f>
        <v>Peak</v>
      </c>
      <c r="G36" s="66">
        <v>165</v>
      </c>
      <c r="H36" s="66">
        <v>300.45</v>
      </c>
      <c r="I36" s="66">
        <v>0</v>
      </c>
    </row>
    <row r="37" spans="2:9">
      <c r="B37" s="64">
        <f t="shared" si="2"/>
        <v>45567</v>
      </c>
      <c r="C37" s="65">
        <f t="shared" si="0"/>
        <v>4</v>
      </c>
      <c r="D37" s="65">
        <f>IF(ISNUMBER(MATCH(B37,Holidays!$E$5:$E$134,0)),1,'Data Export'!C37)</f>
        <v>4</v>
      </c>
      <c r="E37" s="66">
        <v>11</v>
      </c>
      <c r="F37" s="66" t="str">
        <f ca="1">OFFSET('ToU Table'!$B$6,'Data Export'!E37-1,'Data Export'!D37-1)</f>
        <v>Standard</v>
      </c>
      <c r="G37" s="66">
        <v>256.51</v>
      </c>
      <c r="H37" s="66">
        <v>307.5</v>
      </c>
      <c r="I37" s="66">
        <v>51</v>
      </c>
    </row>
    <row r="38" spans="2:9">
      <c r="B38" s="64">
        <f t="shared" si="2"/>
        <v>45567</v>
      </c>
      <c r="C38" s="65">
        <f t="shared" si="0"/>
        <v>4</v>
      </c>
      <c r="D38" s="65">
        <f>IF(ISNUMBER(MATCH(B38,Holidays!$E$5:$E$134,0)),1,'Data Export'!C38)</f>
        <v>4</v>
      </c>
      <c r="E38" s="66">
        <v>12</v>
      </c>
      <c r="F38" s="66" t="str">
        <f ca="1">OFFSET('ToU Table'!$B$6,'Data Export'!E38-1,'Data Export'!D38-1)</f>
        <v>Standard</v>
      </c>
      <c r="G38" s="66">
        <v>181</v>
      </c>
      <c r="H38" s="66">
        <v>181</v>
      </c>
      <c r="I38" s="66">
        <v>66</v>
      </c>
    </row>
    <row r="39" spans="2:9">
      <c r="B39" s="64">
        <f t="shared" si="2"/>
        <v>45567</v>
      </c>
      <c r="C39" s="65">
        <f t="shared" si="0"/>
        <v>4</v>
      </c>
      <c r="D39" s="65">
        <f>IF(ISNUMBER(MATCH(B39,Holidays!$E$5:$E$134,0)),1,'Data Export'!C39)</f>
        <v>4</v>
      </c>
      <c r="E39" s="66">
        <v>13</v>
      </c>
      <c r="F39" s="66" t="str">
        <f ca="1">OFFSET('ToU Table'!$B$6,'Data Export'!E39-1,'Data Export'!D39-1)</f>
        <v>Standard</v>
      </c>
      <c r="G39" s="66">
        <v>182.98</v>
      </c>
      <c r="H39" s="66">
        <v>182.98</v>
      </c>
      <c r="I39" s="66">
        <v>66</v>
      </c>
    </row>
    <row r="40" spans="2:9">
      <c r="B40" s="64">
        <f t="shared" si="2"/>
        <v>45567</v>
      </c>
      <c r="C40" s="65">
        <f t="shared" si="0"/>
        <v>4</v>
      </c>
      <c r="D40" s="65">
        <f>IF(ISNUMBER(MATCH(B40,Holidays!$E$5:$E$134,0)),1,'Data Export'!C40)</f>
        <v>4</v>
      </c>
      <c r="E40" s="66">
        <v>14</v>
      </c>
      <c r="F40" s="66" t="str">
        <f ca="1">OFFSET('ToU Table'!$B$6,'Data Export'!E40-1,'Data Export'!D40-1)</f>
        <v>Standard</v>
      </c>
      <c r="G40" s="66">
        <v>183.05</v>
      </c>
      <c r="H40" s="66">
        <v>183.05</v>
      </c>
      <c r="I40" s="66">
        <v>66</v>
      </c>
    </row>
    <row r="41" spans="2:9">
      <c r="B41" s="64">
        <f t="shared" si="2"/>
        <v>45567</v>
      </c>
      <c r="C41" s="65">
        <f t="shared" si="0"/>
        <v>4</v>
      </c>
      <c r="D41" s="65">
        <f>IF(ISNUMBER(MATCH(B41,Holidays!$E$5:$E$134,0)),1,'Data Export'!C41)</f>
        <v>4</v>
      </c>
      <c r="E41" s="66">
        <v>15</v>
      </c>
      <c r="F41" s="66" t="str">
        <f ca="1">OFFSET('ToU Table'!$B$6,'Data Export'!E41-1,'Data Export'!D41-1)</f>
        <v>Standard</v>
      </c>
      <c r="G41" s="66">
        <v>184.69</v>
      </c>
      <c r="H41" s="66">
        <v>184.69</v>
      </c>
      <c r="I41" s="66">
        <v>51</v>
      </c>
    </row>
    <row r="42" spans="2:9">
      <c r="B42" s="64">
        <f t="shared" si="2"/>
        <v>45567</v>
      </c>
      <c r="C42" s="65">
        <f t="shared" si="0"/>
        <v>4</v>
      </c>
      <c r="D42" s="65">
        <f>IF(ISNUMBER(MATCH(B42,Holidays!$E$5:$E$134,0)),1,'Data Export'!C42)</f>
        <v>4</v>
      </c>
      <c r="E42" s="66">
        <v>16</v>
      </c>
      <c r="F42" s="66" t="str">
        <f ca="1">OFFSET('ToU Table'!$B$6,'Data Export'!E42-1,'Data Export'!D42-1)</f>
        <v>Standard</v>
      </c>
      <c r="G42" s="66">
        <v>184.69</v>
      </c>
      <c r="H42" s="66">
        <v>184.69</v>
      </c>
      <c r="I42" s="66">
        <v>51</v>
      </c>
    </row>
    <row r="43" spans="2:9">
      <c r="B43" s="64">
        <f t="shared" si="2"/>
        <v>45567</v>
      </c>
      <c r="C43" s="65">
        <f t="shared" si="0"/>
        <v>4</v>
      </c>
      <c r="D43" s="65">
        <f>IF(ISNUMBER(MATCH(B43,Holidays!$E$5:$E$134,0)),1,'Data Export'!C43)</f>
        <v>4</v>
      </c>
      <c r="E43" s="66">
        <v>17</v>
      </c>
      <c r="F43" s="66" t="str">
        <f ca="1">OFFSET('ToU Table'!$B$6,'Data Export'!E43-1,'Data Export'!D43-1)</f>
        <v>Standard</v>
      </c>
      <c r="G43" s="66">
        <v>269.94</v>
      </c>
      <c r="H43" s="66">
        <v>269.94</v>
      </c>
      <c r="I43" s="66">
        <v>60</v>
      </c>
    </row>
    <row r="44" spans="2:9">
      <c r="B44" s="64">
        <f t="shared" si="2"/>
        <v>45567</v>
      </c>
      <c r="C44" s="65">
        <f t="shared" si="0"/>
        <v>4</v>
      </c>
      <c r="D44" s="65">
        <f>IF(ISNUMBER(MATCH(B44,Holidays!$E$5:$E$134,0)),1,'Data Export'!C44)</f>
        <v>4</v>
      </c>
      <c r="E44" s="66">
        <v>18</v>
      </c>
      <c r="F44" s="66" t="str">
        <f ca="1">OFFSET('ToU Table'!$B$6,'Data Export'!E44-1,'Data Export'!D44-1)</f>
        <v>Standard</v>
      </c>
      <c r="G44" s="66">
        <v>311.61</v>
      </c>
      <c r="H44" s="66">
        <v>311.61</v>
      </c>
      <c r="I44" s="66">
        <v>61</v>
      </c>
    </row>
    <row r="45" spans="2:9">
      <c r="B45" s="64">
        <f t="shared" si="2"/>
        <v>45567</v>
      </c>
      <c r="C45" s="65">
        <f t="shared" si="0"/>
        <v>4</v>
      </c>
      <c r="D45" s="65">
        <f>IF(ISNUMBER(MATCH(B45,Holidays!$E$5:$E$134,0)),1,'Data Export'!C45)</f>
        <v>4</v>
      </c>
      <c r="E45" s="66">
        <v>19</v>
      </c>
      <c r="F45" s="66" t="str">
        <f ca="1">OFFSET('ToU Table'!$B$6,'Data Export'!E45-1,'Data Export'!D45-1)</f>
        <v>Peak</v>
      </c>
      <c r="G45" s="66">
        <v>373.66</v>
      </c>
      <c r="H45" s="66">
        <v>373.66</v>
      </c>
      <c r="I45" s="66">
        <v>21</v>
      </c>
    </row>
    <row r="46" spans="2:9">
      <c r="B46" s="64">
        <f>B22+1</f>
        <v>45567</v>
      </c>
      <c r="C46" s="65">
        <f t="shared" si="0"/>
        <v>4</v>
      </c>
      <c r="D46" s="65">
        <f>IF(ISNUMBER(MATCH(B46,Holidays!$E$5:$E$134,0)),1,'Data Export'!C46)</f>
        <v>4</v>
      </c>
      <c r="E46" s="66">
        <v>20</v>
      </c>
      <c r="F46" s="66" t="str">
        <f ca="1">OFFSET('ToU Table'!$B$6,'Data Export'!E46-1,'Data Export'!D46-1)</f>
        <v>Peak</v>
      </c>
      <c r="G46" s="66">
        <v>373.67</v>
      </c>
      <c r="H46" s="66">
        <v>373.67</v>
      </c>
      <c r="I46" s="66">
        <v>1</v>
      </c>
    </row>
    <row r="47" spans="2:9">
      <c r="B47" s="64">
        <f t="shared" si="2"/>
        <v>45567</v>
      </c>
      <c r="C47" s="65">
        <f t="shared" si="0"/>
        <v>4</v>
      </c>
      <c r="D47" s="65">
        <f>IF(ISNUMBER(MATCH(B47,Holidays!$E$5:$E$134,0)),1,'Data Export'!C47)</f>
        <v>4</v>
      </c>
      <c r="E47" s="66">
        <v>21</v>
      </c>
      <c r="F47" s="66" t="str">
        <f ca="1">OFFSET('ToU Table'!$B$6,'Data Export'!E47-1,'Data Export'!D47-1)</f>
        <v>Peak</v>
      </c>
      <c r="G47" s="66">
        <v>373.63</v>
      </c>
      <c r="H47" s="66">
        <v>373.63</v>
      </c>
      <c r="I47" s="66">
        <v>64.8</v>
      </c>
    </row>
    <row r="48" spans="2:9">
      <c r="B48" s="64">
        <f t="shared" si="2"/>
        <v>45567</v>
      </c>
      <c r="C48" s="65">
        <f t="shared" si="0"/>
        <v>4</v>
      </c>
      <c r="D48" s="65">
        <f>IF(ISNUMBER(MATCH(B48,Holidays!$E$5:$E$134,0)),1,'Data Export'!C48)</f>
        <v>4</v>
      </c>
      <c r="E48" s="66">
        <v>22</v>
      </c>
      <c r="F48" s="66" t="str">
        <f ca="1">OFFSET('ToU Table'!$B$6,'Data Export'!E48-1,'Data Export'!D48-1)</f>
        <v>Standard</v>
      </c>
      <c r="G48" s="66">
        <v>233.39</v>
      </c>
      <c r="H48" s="66">
        <v>233.39</v>
      </c>
      <c r="I48" s="66">
        <v>16</v>
      </c>
    </row>
    <row r="49" spans="2:9">
      <c r="B49" s="64">
        <f t="shared" si="2"/>
        <v>45567</v>
      </c>
      <c r="C49" s="65">
        <f t="shared" si="0"/>
        <v>4</v>
      </c>
      <c r="D49" s="65">
        <f>IF(ISNUMBER(MATCH(B49,Holidays!$E$5:$E$134,0)),1,'Data Export'!C49)</f>
        <v>4</v>
      </c>
      <c r="E49" s="66">
        <v>23</v>
      </c>
      <c r="F49" s="66" t="str">
        <f ca="1">OFFSET('ToU Table'!$B$6,'Data Export'!E49-1,'Data Export'!D49-1)</f>
        <v>Off-peak</v>
      </c>
      <c r="G49" s="66">
        <v>117.08</v>
      </c>
      <c r="H49" s="66">
        <v>224.07</v>
      </c>
      <c r="I49" s="66">
        <v>86</v>
      </c>
    </row>
    <row r="50" spans="2:9">
      <c r="B50" s="64">
        <f t="shared" si="2"/>
        <v>45567</v>
      </c>
      <c r="C50" s="65">
        <f t="shared" si="0"/>
        <v>4</v>
      </c>
      <c r="D50" s="65">
        <f>IF(ISNUMBER(MATCH(B50,Holidays!$E$5:$E$134,0)),1,'Data Export'!C50)</f>
        <v>4</v>
      </c>
      <c r="E50" s="66">
        <v>24</v>
      </c>
      <c r="F50" s="66" t="str">
        <f ca="1">OFFSET('ToU Table'!$B$6,'Data Export'!E50-1,'Data Export'!D50-1)</f>
        <v>Off-peak</v>
      </c>
      <c r="G50" s="66">
        <v>116.77</v>
      </c>
      <c r="H50" s="66">
        <v>225</v>
      </c>
      <c r="I50" s="66">
        <v>66</v>
      </c>
    </row>
    <row r="51" spans="2:9">
      <c r="B51" s="64">
        <f t="shared" si="2"/>
        <v>45568</v>
      </c>
      <c r="C51" s="65">
        <f t="shared" si="0"/>
        <v>5</v>
      </c>
      <c r="D51" s="65">
        <f>IF(ISNUMBER(MATCH(B51,Holidays!$E$5:$E$134,0)),1,'Data Export'!C51)</f>
        <v>5</v>
      </c>
      <c r="E51" s="66">
        <v>1</v>
      </c>
      <c r="F51" s="66" t="str">
        <f ca="1">OFFSET('ToU Table'!$B$6,'Data Export'!E51-1,'Data Export'!D51-1)</f>
        <v>Off-peak</v>
      </c>
      <c r="G51" s="66">
        <v>109.98</v>
      </c>
      <c r="H51" s="66">
        <v>192.93</v>
      </c>
      <c r="I51" s="66">
        <v>106.1</v>
      </c>
    </row>
    <row r="52" spans="2:9">
      <c r="B52" s="64">
        <f t="shared" si="2"/>
        <v>45568</v>
      </c>
      <c r="C52" s="65">
        <f t="shared" si="0"/>
        <v>5</v>
      </c>
      <c r="D52" s="65">
        <f>IF(ISNUMBER(MATCH(B52,Holidays!$E$5:$E$134,0)),1,'Data Export'!C52)</f>
        <v>5</v>
      </c>
      <c r="E52" s="66">
        <v>2</v>
      </c>
      <c r="F52" s="66" t="str">
        <f ca="1">OFFSET('ToU Table'!$B$6,'Data Export'!E52-1,'Data Export'!D52-1)</f>
        <v>Off-peak</v>
      </c>
      <c r="G52" s="66">
        <v>109.24</v>
      </c>
      <c r="H52" s="66">
        <v>192.93</v>
      </c>
      <c r="I52" s="66">
        <v>106.1</v>
      </c>
    </row>
    <row r="53" spans="2:9">
      <c r="B53" s="64">
        <f t="shared" si="2"/>
        <v>45568</v>
      </c>
      <c r="C53" s="65">
        <f t="shared" si="0"/>
        <v>5</v>
      </c>
      <c r="D53" s="65">
        <f>IF(ISNUMBER(MATCH(B53,Holidays!$E$5:$E$134,0)),1,'Data Export'!C53)</f>
        <v>5</v>
      </c>
      <c r="E53" s="66">
        <v>3</v>
      </c>
      <c r="F53" s="66" t="str">
        <f ca="1">OFFSET('ToU Table'!$B$6,'Data Export'!E53-1,'Data Export'!D53-1)</f>
        <v>Off-peak</v>
      </c>
      <c r="G53" s="66">
        <v>109.11</v>
      </c>
      <c r="H53" s="66">
        <v>192.93</v>
      </c>
      <c r="I53" s="66">
        <v>106.1</v>
      </c>
    </row>
    <row r="54" spans="2:9">
      <c r="B54" s="64">
        <f t="shared" si="2"/>
        <v>45568</v>
      </c>
      <c r="C54" s="65">
        <f t="shared" si="0"/>
        <v>5</v>
      </c>
      <c r="D54" s="65">
        <f>IF(ISNUMBER(MATCH(B54,Holidays!$E$5:$E$134,0)),1,'Data Export'!C54)</f>
        <v>5</v>
      </c>
      <c r="E54" s="66">
        <v>4</v>
      </c>
      <c r="F54" s="66" t="str">
        <f ca="1">OFFSET('ToU Table'!$B$6,'Data Export'!E54-1,'Data Export'!D54-1)</f>
        <v>Off-peak</v>
      </c>
      <c r="G54" s="66">
        <v>109.8</v>
      </c>
      <c r="H54" s="66">
        <v>192.93</v>
      </c>
      <c r="I54" s="66">
        <v>106.1</v>
      </c>
    </row>
    <row r="55" spans="2:9">
      <c r="B55" s="64">
        <f t="shared" si="2"/>
        <v>45568</v>
      </c>
      <c r="C55" s="65">
        <f t="shared" si="0"/>
        <v>5</v>
      </c>
      <c r="D55" s="65">
        <f>IF(ISNUMBER(MATCH(B55,Holidays!$E$5:$E$134,0)),1,'Data Export'!C55)</f>
        <v>5</v>
      </c>
      <c r="E55" s="66">
        <v>5</v>
      </c>
      <c r="F55" s="66" t="str">
        <f ca="1">OFFSET('ToU Table'!$B$6,'Data Export'!E55-1,'Data Export'!D55-1)</f>
        <v>Off-peak</v>
      </c>
      <c r="G55" s="66">
        <v>114.53</v>
      </c>
      <c r="H55" s="66">
        <v>230.11</v>
      </c>
      <c r="I55" s="66">
        <v>116.1</v>
      </c>
    </row>
    <row r="56" spans="2:9">
      <c r="B56" s="64">
        <f t="shared" si="2"/>
        <v>45568</v>
      </c>
      <c r="C56" s="65">
        <f t="shared" si="0"/>
        <v>5</v>
      </c>
      <c r="D56" s="65">
        <f>IF(ISNUMBER(MATCH(B56,Holidays!$E$5:$E$134,0)),1,'Data Export'!C56)</f>
        <v>5</v>
      </c>
      <c r="E56" s="66">
        <v>6</v>
      </c>
      <c r="F56" s="66" t="str">
        <f ca="1">OFFSET('ToU Table'!$B$6,'Data Export'!E56-1,'Data Export'!D56-1)</f>
        <v>Off-peak</v>
      </c>
      <c r="G56" s="66">
        <v>314.5</v>
      </c>
      <c r="H56" s="66">
        <v>314.5</v>
      </c>
      <c r="I56" s="66">
        <v>58.6</v>
      </c>
    </row>
    <row r="57" spans="2:9">
      <c r="B57" s="64">
        <f t="shared" si="2"/>
        <v>45568</v>
      </c>
      <c r="C57" s="65">
        <f t="shared" si="0"/>
        <v>5</v>
      </c>
      <c r="D57" s="65">
        <f>IF(ISNUMBER(MATCH(B57,Holidays!$E$5:$E$134,0)),1,'Data Export'!C57)</f>
        <v>5</v>
      </c>
      <c r="E57" s="66">
        <v>7</v>
      </c>
      <c r="F57" s="66" t="str">
        <f ca="1">OFFSET('ToU Table'!$B$6,'Data Export'!E57-1,'Data Export'!D57-1)</f>
        <v>Standard</v>
      </c>
      <c r="G57" s="66">
        <v>313.57</v>
      </c>
      <c r="H57" s="66">
        <v>313.57</v>
      </c>
      <c r="I57" s="66">
        <v>34.299999999999997</v>
      </c>
    </row>
    <row r="58" spans="2:9">
      <c r="B58" s="64">
        <f t="shared" si="2"/>
        <v>45568</v>
      </c>
      <c r="C58" s="65">
        <f t="shared" si="0"/>
        <v>5</v>
      </c>
      <c r="D58" s="65">
        <f>IF(ISNUMBER(MATCH(B58,Holidays!$E$5:$E$134,0)),1,'Data Export'!C58)</f>
        <v>5</v>
      </c>
      <c r="E58" s="66">
        <v>8</v>
      </c>
      <c r="F58" s="66" t="str">
        <f ca="1">OFFSET('ToU Table'!$B$6,'Data Export'!E58-1,'Data Export'!D58-1)</f>
        <v>Peak</v>
      </c>
      <c r="G58" s="66">
        <v>315.95999999999998</v>
      </c>
      <c r="H58" s="66">
        <v>315.95999999999998</v>
      </c>
      <c r="I58" s="66">
        <v>48.7</v>
      </c>
    </row>
    <row r="59" spans="2:9">
      <c r="B59" s="64">
        <f t="shared" si="2"/>
        <v>45568</v>
      </c>
      <c r="C59" s="65">
        <f t="shared" si="0"/>
        <v>5</v>
      </c>
      <c r="D59" s="65">
        <f>IF(ISNUMBER(MATCH(B59,Holidays!$E$5:$E$134,0)),1,'Data Export'!C59)</f>
        <v>5</v>
      </c>
      <c r="E59" s="66">
        <v>9</v>
      </c>
      <c r="F59" s="66" t="str">
        <f ca="1">OFFSET('ToU Table'!$B$6,'Data Export'!E59-1,'Data Export'!D59-1)</f>
        <v>Peak</v>
      </c>
      <c r="G59" s="66">
        <v>315.95999999999998</v>
      </c>
      <c r="H59" s="66">
        <v>315.95999999999998</v>
      </c>
      <c r="I59" s="66">
        <v>48.7</v>
      </c>
    </row>
    <row r="60" spans="2:9">
      <c r="B60" s="64">
        <f t="shared" si="2"/>
        <v>45568</v>
      </c>
      <c r="C60" s="65">
        <f t="shared" si="0"/>
        <v>5</v>
      </c>
      <c r="D60" s="65">
        <f>IF(ISNUMBER(MATCH(B60,Holidays!$E$5:$E$134,0)),1,'Data Export'!C60)</f>
        <v>5</v>
      </c>
      <c r="E60" s="66">
        <v>10</v>
      </c>
      <c r="F60" s="66" t="str">
        <f ca="1">OFFSET('ToU Table'!$B$6,'Data Export'!E60-1,'Data Export'!D60-1)</f>
        <v>Peak</v>
      </c>
      <c r="G60" s="66">
        <v>179.99</v>
      </c>
      <c r="H60" s="66">
        <v>240.45</v>
      </c>
      <c r="I60" s="66">
        <v>0</v>
      </c>
    </row>
    <row r="61" spans="2:9">
      <c r="B61" s="64">
        <f t="shared" si="2"/>
        <v>45568</v>
      </c>
      <c r="C61" s="65">
        <f t="shared" si="0"/>
        <v>5</v>
      </c>
      <c r="D61" s="65">
        <f>IF(ISNUMBER(MATCH(B61,Holidays!$E$5:$E$134,0)),1,'Data Export'!C61)</f>
        <v>5</v>
      </c>
      <c r="E61" s="66">
        <v>11</v>
      </c>
      <c r="F61" s="66" t="str">
        <f ca="1">OFFSET('ToU Table'!$B$6,'Data Export'!E61-1,'Data Export'!D61-1)</f>
        <v>Standard</v>
      </c>
      <c r="G61" s="66">
        <v>193.34</v>
      </c>
      <c r="H61" s="66">
        <v>193.34</v>
      </c>
      <c r="I61" s="66">
        <v>86.5</v>
      </c>
    </row>
    <row r="62" spans="2:9">
      <c r="B62" s="64">
        <f t="shared" si="2"/>
        <v>45568</v>
      </c>
      <c r="C62" s="65">
        <f t="shared" si="0"/>
        <v>5</v>
      </c>
      <c r="D62" s="65">
        <f>IF(ISNUMBER(MATCH(B62,Holidays!$E$5:$E$134,0)),1,'Data Export'!C62)</f>
        <v>5</v>
      </c>
      <c r="E62" s="66">
        <v>12</v>
      </c>
      <c r="F62" s="66" t="str">
        <f ca="1">OFFSET('ToU Table'!$B$6,'Data Export'!E62-1,'Data Export'!D62-1)</f>
        <v>Standard</v>
      </c>
      <c r="G62" s="66">
        <v>183.29</v>
      </c>
      <c r="H62" s="66">
        <v>184.67</v>
      </c>
      <c r="I62" s="66">
        <v>42.1</v>
      </c>
    </row>
    <row r="63" spans="2:9">
      <c r="B63" s="64">
        <f t="shared" si="2"/>
        <v>45568</v>
      </c>
      <c r="C63" s="65">
        <f t="shared" si="0"/>
        <v>5</v>
      </c>
      <c r="D63" s="65">
        <f>IF(ISNUMBER(MATCH(B63,Holidays!$E$5:$E$134,0)),1,'Data Export'!C63)</f>
        <v>5</v>
      </c>
      <c r="E63" s="66">
        <v>13</v>
      </c>
      <c r="F63" s="66" t="str">
        <f ca="1">OFFSET('ToU Table'!$B$6,'Data Export'!E63-1,'Data Export'!D63-1)</f>
        <v>Standard</v>
      </c>
      <c r="G63" s="66">
        <v>180</v>
      </c>
      <c r="H63" s="66">
        <v>180</v>
      </c>
      <c r="I63" s="66">
        <v>41</v>
      </c>
    </row>
    <row r="64" spans="2:9">
      <c r="B64" s="64">
        <f t="shared" si="2"/>
        <v>45568</v>
      </c>
      <c r="C64" s="65">
        <f t="shared" si="0"/>
        <v>5</v>
      </c>
      <c r="D64" s="65">
        <f>IF(ISNUMBER(MATCH(B64,Holidays!$E$5:$E$134,0)),1,'Data Export'!C64)</f>
        <v>5</v>
      </c>
      <c r="E64" s="66">
        <v>14</v>
      </c>
      <c r="F64" s="66" t="str">
        <f ca="1">OFFSET('ToU Table'!$B$6,'Data Export'!E64-1,'Data Export'!D64-1)</f>
        <v>Standard</v>
      </c>
      <c r="G64" s="66">
        <v>180</v>
      </c>
      <c r="H64" s="66">
        <v>180</v>
      </c>
      <c r="I64" s="66">
        <v>41</v>
      </c>
    </row>
    <row r="65" spans="2:9">
      <c r="B65" s="64">
        <f t="shared" si="2"/>
        <v>45568</v>
      </c>
      <c r="C65" s="65">
        <f t="shared" si="0"/>
        <v>5</v>
      </c>
      <c r="D65" s="65">
        <f>IF(ISNUMBER(MATCH(B65,Holidays!$E$5:$E$134,0)),1,'Data Export'!C65)</f>
        <v>5</v>
      </c>
      <c r="E65" s="66">
        <v>15</v>
      </c>
      <c r="F65" s="66" t="str">
        <f ca="1">OFFSET('ToU Table'!$B$6,'Data Export'!E65-1,'Data Export'!D65-1)</f>
        <v>Standard</v>
      </c>
      <c r="G65" s="66">
        <v>181.39</v>
      </c>
      <c r="H65" s="66">
        <v>181.39</v>
      </c>
      <c r="I65" s="66">
        <v>36.700000000000003</v>
      </c>
    </row>
    <row r="66" spans="2:9">
      <c r="B66" s="64">
        <f t="shared" si="2"/>
        <v>45568</v>
      </c>
      <c r="C66" s="65">
        <f t="shared" si="0"/>
        <v>5</v>
      </c>
      <c r="D66" s="65">
        <f>IF(ISNUMBER(MATCH(B66,Holidays!$E$5:$E$134,0)),1,'Data Export'!C66)</f>
        <v>5</v>
      </c>
      <c r="E66" s="66">
        <v>16</v>
      </c>
      <c r="F66" s="66" t="str">
        <f ca="1">OFFSET('ToU Table'!$B$6,'Data Export'!E66-1,'Data Export'!D66-1)</f>
        <v>Standard</v>
      </c>
      <c r="G66" s="66">
        <v>183.19</v>
      </c>
      <c r="H66" s="66">
        <v>183.19</v>
      </c>
      <c r="I66" s="66">
        <v>31.1</v>
      </c>
    </row>
    <row r="67" spans="2:9">
      <c r="B67" s="64">
        <f t="shared" si="2"/>
        <v>45568</v>
      </c>
      <c r="C67" s="65">
        <f t="shared" si="0"/>
        <v>5</v>
      </c>
      <c r="D67" s="65">
        <f>IF(ISNUMBER(MATCH(B67,Holidays!$E$5:$E$134,0)),1,'Data Export'!C67)</f>
        <v>5</v>
      </c>
      <c r="E67" s="66">
        <v>17</v>
      </c>
      <c r="F67" s="66" t="str">
        <f ca="1">OFFSET('ToU Table'!$B$6,'Data Export'!E67-1,'Data Export'!D67-1)</f>
        <v>Standard</v>
      </c>
      <c r="G67" s="66">
        <v>179.94</v>
      </c>
      <c r="H67" s="66">
        <v>179.94</v>
      </c>
      <c r="I67" s="66">
        <v>10</v>
      </c>
    </row>
    <row r="68" spans="2:9">
      <c r="B68" s="64">
        <f t="shared" si="2"/>
        <v>45568</v>
      </c>
      <c r="C68" s="65">
        <f t="shared" ref="C68:C131" si="3">WEEKDAY(B68)</f>
        <v>5</v>
      </c>
      <c r="D68" s="65">
        <f>IF(ISNUMBER(MATCH(B68,Holidays!$E$5:$E$134,0)),1,'Data Export'!C68)</f>
        <v>5</v>
      </c>
      <c r="E68" s="66">
        <v>18</v>
      </c>
      <c r="F68" s="66" t="str">
        <f ca="1">OFFSET('ToU Table'!$B$6,'Data Export'!E68-1,'Data Export'!D68-1)</f>
        <v>Standard</v>
      </c>
      <c r="G68" s="66">
        <v>286.02999999999997</v>
      </c>
      <c r="H68" s="66">
        <v>286.02999999999997</v>
      </c>
      <c r="I68" s="66">
        <v>123.9</v>
      </c>
    </row>
    <row r="69" spans="2:9">
      <c r="B69" s="64">
        <f t="shared" si="2"/>
        <v>45568</v>
      </c>
      <c r="C69" s="65">
        <f t="shared" si="3"/>
        <v>5</v>
      </c>
      <c r="D69" s="65">
        <f>IF(ISNUMBER(MATCH(B69,Holidays!$E$5:$E$134,0)),1,'Data Export'!C69)</f>
        <v>5</v>
      </c>
      <c r="E69" s="66">
        <v>19</v>
      </c>
      <c r="F69" s="66" t="str">
        <f ca="1">OFFSET('ToU Table'!$B$6,'Data Export'!E69-1,'Data Export'!D69-1)</f>
        <v>Peak</v>
      </c>
      <c r="G69" s="66">
        <v>373.65</v>
      </c>
      <c r="H69" s="66">
        <v>373.65</v>
      </c>
      <c r="I69" s="66">
        <v>31.1</v>
      </c>
    </row>
    <row r="70" spans="2:9">
      <c r="B70" s="64">
        <f t="shared" si="2"/>
        <v>45568</v>
      </c>
      <c r="C70" s="65">
        <f t="shared" si="3"/>
        <v>5</v>
      </c>
      <c r="D70" s="65">
        <f>IF(ISNUMBER(MATCH(B70,Holidays!$E$5:$E$134,0)),1,'Data Export'!C70)</f>
        <v>5</v>
      </c>
      <c r="E70" s="66">
        <v>20</v>
      </c>
      <c r="F70" s="66" t="str">
        <f ca="1">OFFSET('ToU Table'!$B$6,'Data Export'!E70-1,'Data Export'!D70-1)</f>
        <v>Peak</v>
      </c>
      <c r="G70" s="66">
        <v>373.66</v>
      </c>
      <c r="H70" s="66">
        <v>373.66</v>
      </c>
      <c r="I70" s="66">
        <v>21.1</v>
      </c>
    </row>
    <row r="71" spans="2:9">
      <c r="B71" s="64">
        <f t="shared" si="2"/>
        <v>45568</v>
      </c>
      <c r="C71" s="65">
        <f t="shared" si="3"/>
        <v>5</v>
      </c>
      <c r="D71" s="65">
        <f>IF(ISNUMBER(MATCH(B71,Holidays!$E$5:$E$134,0)),1,'Data Export'!C71)</f>
        <v>5</v>
      </c>
      <c r="E71" s="66">
        <v>21</v>
      </c>
      <c r="F71" s="66" t="str">
        <f ca="1">OFFSET('ToU Table'!$B$6,'Data Export'!E71-1,'Data Export'!D71-1)</f>
        <v>Peak</v>
      </c>
      <c r="G71" s="66">
        <v>373.62</v>
      </c>
      <c r="H71" s="66">
        <v>373.62</v>
      </c>
      <c r="I71" s="66">
        <v>78.5</v>
      </c>
    </row>
    <row r="72" spans="2:9">
      <c r="B72" s="64">
        <f t="shared" si="2"/>
        <v>45568</v>
      </c>
      <c r="C72" s="65">
        <f t="shared" si="3"/>
        <v>5</v>
      </c>
      <c r="D72" s="65">
        <f>IF(ISNUMBER(MATCH(B72,Holidays!$E$5:$E$134,0)),1,'Data Export'!C72)</f>
        <v>5</v>
      </c>
      <c r="E72" s="66">
        <v>22</v>
      </c>
      <c r="F72" s="66" t="str">
        <f ca="1">OFFSET('ToU Table'!$B$6,'Data Export'!E72-1,'Data Export'!D72-1)</f>
        <v>Standard</v>
      </c>
      <c r="G72" s="66">
        <v>233.47</v>
      </c>
      <c r="H72" s="66">
        <v>233.47</v>
      </c>
      <c r="I72" s="66">
        <v>21.1</v>
      </c>
    </row>
    <row r="73" spans="2:9">
      <c r="B73" s="64">
        <f t="shared" si="2"/>
        <v>45568</v>
      </c>
      <c r="C73" s="65">
        <f t="shared" si="3"/>
        <v>5</v>
      </c>
      <c r="D73" s="65">
        <f>IF(ISNUMBER(MATCH(B73,Holidays!$E$5:$E$134,0)),1,'Data Export'!C73)</f>
        <v>5</v>
      </c>
      <c r="E73" s="66">
        <v>23</v>
      </c>
      <c r="F73" s="66" t="str">
        <f ca="1">OFFSET('ToU Table'!$B$6,'Data Export'!E73-1,'Data Export'!D73-1)</f>
        <v>Off-peak</v>
      </c>
      <c r="G73" s="66">
        <v>116.4</v>
      </c>
      <c r="H73" s="66">
        <v>224.53</v>
      </c>
      <c r="I73" s="66">
        <v>86.1</v>
      </c>
    </row>
    <row r="74" spans="2:9">
      <c r="B74" s="64">
        <f t="shared" si="2"/>
        <v>45568</v>
      </c>
      <c r="C74" s="65">
        <f t="shared" si="3"/>
        <v>5</v>
      </c>
      <c r="D74" s="65">
        <f>IF(ISNUMBER(MATCH(B74,Holidays!$E$5:$E$134,0)),1,'Data Export'!C74)</f>
        <v>5</v>
      </c>
      <c r="E74" s="66">
        <v>24</v>
      </c>
      <c r="F74" s="66" t="str">
        <f ca="1">OFFSET('ToU Table'!$B$6,'Data Export'!E74-1,'Data Export'!D74-1)</f>
        <v>Off-peak</v>
      </c>
      <c r="G74" s="66">
        <v>115.15</v>
      </c>
      <c r="H74" s="66">
        <v>223.47</v>
      </c>
      <c r="I74" s="66">
        <v>86.1</v>
      </c>
    </row>
    <row r="75" spans="2:9">
      <c r="B75" s="64">
        <f t="shared" si="2"/>
        <v>45569</v>
      </c>
      <c r="C75" s="65">
        <f t="shared" si="3"/>
        <v>6</v>
      </c>
      <c r="D75" s="65">
        <f>IF(ISNUMBER(MATCH(B75,Holidays!$E$5:$E$134,0)),1,'Data Export'!C75)</f>
        <v>6</v>
      </c>
      <c r="E75" s="66">
        <v>1</v>
      </c>
      <c r="F75" s="66" t="str">
        <f ca="1">OFFSET('ToU Table'!$B$6,'Data Export'!E75-1,'Data Export'!D75-1)</f>
        <v>Off-peak</v>
      </c>
      <c r="G75" s="66">
        <v>110.96</v>
      </c>
      <c r="H75" s="66">
        <v>192.09</v>
      </c>
      <c r="I75" s="66">
        <v>119.5</v>
      </c>
    </row>
    <row r="76" spans="2:9">
      <c r="B76" s="64">
        <f t="shared" si="2"/>
        <v>45569</v>
      </c>
      <c r="C76" s="65">
        <f t="shared" si="3"/>
        <v>6</v>
      </c>
      <c r="D76" s="65">
        <f>IF(ISNUMBER(MATCH(B76,Holidays!$E$5:$E$134,0)),1,'Data Export'!C76)</f>
        <v>6</v>
      </c>
      <c r="E76" s="66">
        <v>2</v>
      </c>
      <c r="F76" s="66" t="str">
        <f ca="1">OFFSET('ToU Table'!$B$6,'Data Export'!E76-1,'Data Export'!D76-1)</f>
        <v>Off-peak</v>
      </c>
      <c r="G76" s="66">
        <v>110.42</v>
      </c>
      <c r="H76" s="66">
        <v>192.09</v>
      </c>
      <c r="I76" s="66">
        <v>116.5</v>
      </c>
    </row>
    <row r="77" spans="2:9">
      <c r="B77" s="64">
        <f t="shared" si="2"/>
        <v>45569</v>
      </c>
      <c r="C77" s="65">
        <f t="shared" si="3"/>
        <v>6</v>
      </c>
      <c r="D77" s="65">
        <f>IF(ISNUMBER(MATCH(B77,Holidays!$E$5:$E$134,0)),1,'Data Export'!C77)</f>
        <v>6</v>
      </c>
      <c r="E77" s="66">
        <v>3</v>
      </c>
      <c r="F77" s="66" t="str">
        <f ca="1">OFFSET('ToU Table'!$B$6,'Data Export'!E77-1,'Data Export'!D77-1)</f>
        <v>Off-peak</v>
      </c>
      <c r="G77" s="66">
        <v>110.53</v>
      </c>
      <c r="H77" s="66">
        <v>192.09</v>
      </c>
      <c r="I77" s="66">
        <v>121.5</v>
      </c>
    </row>
    <row r="78" spans="2:9">
      <c r="B78" s="64">
        <f t="shared" si="2"/>
        <v>45569</v>
      </c>
      <c r="C78" s="65">
        <f t="shared" si="3"/>
        <v>6</v>
      </c>
      <c r="D78" s="65">
        <f>IF(ISNUMBER(MATCH(B78,Holidays!$E$5:$E$134,0)),1,'Data Export'!C78)</f>
        <v>6</v>
      </c>
      <c r="E78" s="66">
        <v>4</v>
      </c>
      <c r="F78" s="66" t="str">
        <f ca="1">OFFSET('ToU Table'!$B$6,'Data Export'!E78-1,'Data Export'!D78-1)</f>
        <v>Off-peak</v>
      </c>
      <c r="G78" s="66">
        <v>111.39</v>
      </c>
      <c r="H78" s="66">
        <v>192.09</v>
      </c>
      <c r="I78" s="66">
        <v>127.5</v>
      </c>
    </row>
    <row r="79" spans="2:9">
      <c r="B79" s="64">
        <f t="shared" si="2"/>
        <v>45569</v>
      </c>
      <c r="C79" s="65">
        <f t="shared" si="3"/>
        <v>6</v>
      </c>
      <c r="D79" s="65">
        <f>IF(ISNUMBER(MATCH(B79,Holidays!$E$5:$E$134,0)),1,'Data Export'!C79)</f>
        <v>6</v>
      </c>
      <c r="E79" s="66">
        <v>5</v>
      </c>
      <c r="F79" s="66" t="str">
        <f ca="1">OFFSET('ToU Table'!$B$6,'Data Export'!E79-1,'Data Export'!D79-1)</f>
        <v>Off-peak</v>
      </c>
      <c r="G79" s="66">
        <v>117.31</v>
      </c>
      <c r="H79" s="66">
        <v>228.26</v>
      </c>
      <c r="I79" s="66">
        <v>162.5</v>
      </c>
    </row>
    <row r="80" spans="2:9">
      <c r="B80" s="64">
        <f t="shared" si="2"/>
        <v>45569</v>
      </c>
      <c r="C80" s="65">
        <f t="shared" si="3"/>
        <v>6</v>
      </c>
      <c r="D80" s="65">
        <f>IF(ISNUMBER(MATCH(B80,Holidays!$E$5:$E$134,0)),1,'Data Export'!C80)</f>
        <v>6</v>
      </c>
      <c r="E80" s="66">
        <v>6</v>
      </c>
      <c r="F80" s="66" t="str">
        <f ca="1">OFFSET('ToU Table'!$B$6,'Data Export'!E80-1,'Data Export'!D80-1)</f>
        <v>Off-peak</v>
      </c>
      <c r="G80" s="66">
        <v>322.88</v>
      </c>
      <c r="H80" s="66">
        <v>322.88</v>
      </c>
      <c r="I80" s="66">
        <v>42.4</v>
      </c>
    </row>
    <row r="81" spans="2:9">
      <c r="B81" s="64">
        <f t="shared" si="2"/>
        <v>45569</v>
      </c>
      <c r="C81" s="65">
        <f t="shared" si="3"/>
        <v>6</v>
      </c>
      <c r="D81" s="65">
        <f>IF(ISNUMBER(MATCH(B81,Holidays!$E$5:$E$134,0)),1,'Data Export'!C81)</f>
        <v>6</v>
      </c>
      <c r="E81" s="66">
        <v>7</v>
      </c>
      <c r="F81" s="66" t="str">
        <f ca="1">OFFSET('ToU Table'!$B$6,'Data Export'!E81-1,'Data Export'!D81-1)</f>
        <v>Standard</v>
      </c>
      <c r="G81" s="66">
        <v>312.93</v>
      </c>
      <c r="H81" s="66">
        <v>312.93</v>
      </c>
      <c r="I81" s="66">
        <v>61.5</v>
      </c>
    </row>
    <row r="82" spans="2:9">
      <c r="B82" s="64">
        <f t="shared" si="2"/>
        <v>45569</v>
      </c>
      <c r="C82" s="65">
        <f t="shared" si="3"/>
        <v>6</v>
      </c>
      <c r="D82" s="65">
        <f>IF(ISNUMBER(MATCH(B82,Holidays!$E$5:$E$134,0)),1,'Data Export'!C82)</f>
        <v>6</v>
      </c>
      <c r="E82" s="66">
        <v>8</v>
      </c>
      <c r="F82" s="66" t="str">
        <f ca="1">OFFSET('ToU Table'!$B$6,'Data Export'!E82-1,'Data Export'!D82-1)</f>
        <v>Peak</v>
      </c>
      <c r="G82" s="66">
        <v>267.57</v>
      </c>
      <c r="H82" s="66">
        <v>267.57</v>
      </c>
      <c r="I82" s="66">
        <v>20</v>
      </c>
    </row>
    <row r="83" spans="2:9">
      <c r="B83" s="64">
        <f t="shared" si="2"/>
        <v>45569</v>
      </c>
      <c r="C83" s="65">
        <f t="shared" si="3"/>
        <v>6</v>
      </c>
      <c r="D83" s="65">
        <f>IF(ISNUMBER(MATCH(B83,Holidays!$E$5:$E$134,0)),1,'Data Export'!C83)</f>
        <v>6</v>
      </c>
      <c r="E83" s="66">
        <v>9</v>
      </c>
      <c r="F83" s="66" t="str">
        <f ca="1">OFFSET('ToU Table'!$B$6,'Data Export'!E83-1,'Data Export'!D83-1)</f>
        <v>Peak</v>
      </c>
      <c r="G83" s="66">
        <v>201</v>
      </c>
      <c r="H83" s="66">
        <v>201</v>
      </c>
      <c r="I83" s="66">
        <v>26.5</v>
      </c>
    </row>
    <row r="84" spans="2:9">
      <c r="B84" s="64">
        <f t="shared" si="2"/>
        <v>45569</v>
      </c>
      <c r="C84" s="65">
        <f t="shared" si="3"/>
        <v>6</v>
      </c>
      <c r="D84" s="65">
        <f>IF(ISNUMBER(MATCH(B84,Holidays!$E$5:$E$134,0)),1,'Data Export'!C84)</f>
        <v>6</v>
      </c>
      <c r="E84" s="66">
        <v>10</v>
      </c>
      <c r="F84" s="66" t="str">
        <f ca="1">OFFSET('ToU Table'!$B$6,'Data Export'!E84-1,'Data Export'!D84-1)</f>
        <v>Peak</v>
      </c>
      <c r="G84" s="66">
        <v>165</v>
      </c>
      <c r="H84" s="66">
        <v>240.45</v>
      </c>
      <c r="I84" s="66">
        <v>0</v>
      </c>
    </row>
    <row r="85" spans="2:9">
      <c r="B85" s="64">
        <f t="shared" si="2"/>
        <v>45569</v>
      </c>
      <c r="C85" s="65">
        <f t="shared" si="3"/>
        <v>6</v>
      </c>
      <c r="D85" s="65">
        <f>IF(ISNUMBER(MATCH(B85,Holidays!$E$5:$E$134,0)),1,'Data Export'!C85)</f>
        <v>6</v>
      </c>
      <c r="E85" s="66">
        <v>11</v>
      </c>
      <c r="F85" s="66" t="str">
        <f ca="1">OFFSET('ToU Table'!$B$6,'Data Export'!E85-1,'Data Export'!D85-1)</f>
        <v>Standard</v>
      </c>
      <c r="G85" s="66">
        <v>158.94999999999999</v>
      </c>
      <c r="H85" s="66">
        <v>158.94999999999999</v>
      </c>
      <c r="I85" s="66">
        <v>41</v>
      </c>
    </row>
    <row r="86" spans="2:9">
      <c r="B86" s="64">
        <f t="shared" si="2"/>
        <v>45569</v>
      </c>
      <c r="C86" s="65">
        <f t="shared" si="3"/>
        <v>6</v>
      </c>
      <c r="D86" s="65">
        <f>IF(ISNUMBER(MATCH(B86,Holidays!$E$5:$E$134,0)),1,'Data Export'!C86)</f>
        <v>6</v>
      </c>
      <c r="E86" s="66">
        <v>12</v>
      </c>
      <c r="F86" s="66" t="str">
        <f ca="1">OFFSET('ToU Table'!$B$6,'Data Export'!E86-1,'Data Export'!D86-1)</f>
        <v>Standard</v>
      </c>
      <c r="G86" s="66">
        <v>150.04</v>
      </c>
      <c r="H86" s="66">
        <v>154.5</v>
      </c>
      <c r="I86" s="66">
        <v>0</v>
      </c>
    </row>
    <row r="87" spans="2:9">
      <c r="B87" s="64">
        <f t="shared" si="2"/>
        <v>45569</v>
      </c>
      <c r="C87" s="65">
        <f t="shared" si="3"/>
        <v>6</v>
      </c>
      <c r="D87" s="65">
        <f>IF(ISNUMBER(MATCH(B87,Holidays!$E$5:$E$134,0)),1,'Data Export'!C87)</f>
        <v>6</v>
      </c>
      <c r="E87" s="66">
        <v>13</v>
      </c>
      <c r="F87" s="66" t="str">
        <f ca="1">OFFSET('ToU Table'!$B$6,'Data Export'!E87-1,'Data Export'!D87-1)</f>
        <v>Standard</v>
      </c>
      <c r="G87" s="66">
        <v>150.04</v>
      </c>
      <c r="H87" s="66">
        <v>150.1</v>
      </c>
      <c r="I87" s="66">
        <v>2</v>
      </c>
    </row>
    <row r="88" spans="2:9">
      <c r="B88" s="64">
        <f t="shared" si="2"/>
        <v>45569</v>
      </c>
      <c r="C88" s="65">
        <f t="shared" si="3"/>
        <v>6</v>
      </c>
      <c r="D88" s="65">
        <f>IF(ISNUMBER(MATCH(B88,Holidays!$E$5:$E$134,0)),1,'Data Export'!C88)</f>
        <v>6</v>
      </c>
      <c r="E88" s="66">
        <v>14</v>
      </c>
      <c r="F88" s="66" t="str">
        <f ca="1">OFFSET('ToU Table'!$B$6,'Data Export'!E88-1,'Data Export'!D88-1)</f>
        <v>Standard</v>
      </c>
      <c r="G88" s="66">
        <v>150.03</v>
      </c>
      <c r="H88" s="66">
        <v>150.1</v>
      </c>
      <c r="I88" s="66">
        <v>2</v>
      </c>
    </row>
    <row r="89" spans="2:9">
      <c r="B89" s="64">
        <f t="shared" si="2"/>
        <v>45569</v>
      </c>
      <c r="C89" s="65">
        <f t="shared" si="3"/>
        <v>6</v>
      </c>
      <c r="D89" s="65">
        <f>IF(ISNUMBER(MATCH(B89,Holidays!$E$5:$E$134,0)),1,'Data Export'!C89)</f>
        <v>6</v>
      </c>
      <c r="E89" s="66">
        <v>15</v>
      </c>
      <c r="F89" s="66" t="str">
        <f ca="1">OFFSET('ToU Table'!$B$6,'Data Export'!E89-1,'Data Export'!D89-1)</f>
        <v>Standard</v>
      </c>
      <c r="G89" s="66">
        <v>150.03</v>
      </c>
      <c r="H89" s="66">
        <v>150.1</v>
      </c>
      <c r="I89" s="66">
        <v>2</v>
      </c>
    </row>
    <row r="90" spans="2:9">
      <c r="B90" s="64">
        <f t="shared" si="2"/>
        <v>45569</v>
      </c>
      <c r="C90" s="65">
        <f t="shared" si="3"/>
        <v>6</v>
      </c>
      <c r="D90" s="65">
        <f>IF(ISNUMBER(MATCH(B90,Holidays!$E$5:$E$134,0)),1,'Data Export'!C90)</f>
        <v>6</v>
      </c>
      <c r="E90" s="66">
        <v>16</v>
      </c>
      <c r="F90" s="66" t="str">
        <f ca="1">OFFSET('ToU Table'!$B$6,'Data Export'!E90-1,'Data Export'!D90-1)</f>
        <v>Standard</v>
      </c>
      <c r="G90" s="66">
        <v>150.02000000000001</v>
      </c>
      <c r="H90" s="66">
        <v>150.1</v>
      </c>
      <c r="I90" s="66">
        <v>2</v>
      </c>
    </row>
    <row r="91" spans="2:9">
      <c r="B91" s="64">
        <f t="shared" si="2"/>
        <v>45569</v>
      </c>
      <c r="C91" s="65">
        <f t="shared" si="3"/>
        <v>6</v>
      </c>
      <c r="D91" s="65">
        <f>IF(ISNUMBER(MATCH(B91,Holidays!$E$5:$E$134,0)),1,'Data Export'!C91)</f>
        <v>6</v>
      </c>
      <c r="E91" s="66">
        <v>17</v>
      </c>
      <c r="F91" s="66" t="str">
        <f ca="1">OFFSET('ToU Table'!$B$6,'Data Export'!E91-1,'Data Export'!D91-1)</f>
        <v>Standard</v>
      </c>
      <c r="G91" s="66">
        <v>150.09</v>
      </c>
      <c r="H91" s="66">
        <v>150.09</v>
      </c>
      <c r="I91" s="66">
        <v>21.5</v>
      </c>
    </row>
    <row r="92" spans="2:9">
      <c r="B92" s="64">
        <f t="shared" ref="B92:B155" si="4">B68+1</f>
        <v>45569</v>
      </c>
      <c r="C92" s="65">
        <f t="shared" si="3"/>
        <v>6</v>
      </c>
      <c r="D92" s="65">
        <f>IF(ISNUMBER(MATCH(B92,Holidays!$E$5:$E$134,0)),1,'Data Export'!C92)</f>
        <v>6</v>
      </c>
      <c r="E92" s="66">
        <v>18</v>
      </c>
      <c r="F92" s="66" t="str">
        <f ca="1">OFFSET('ToU Table'!$B$6,'Data Export'!E92-1,'Data Export'!D92-1)</f>
        <v>Standard</v>
      </c>
      <c r="G92" s="66">
        <v>288.49</v>
      </c>
      <c r="H92" s="66">
        <v>288.49</v>
      </c>
      <c r="I92" s="66">
        <v>171.4</v>
      </c>
    </row>
    <row r="93" spans="2:9">
      <c r="B93" s="64">
        <f t="shared" si="4"/>
        <v>45569</v>
      </c>
      <c r="C93" s="65">
        <f t="shared" si="3"/>
        <v>6</v>
      </c>
      <c r="D93" s="65">
        <f>IF(ISNUMBER(MATCH(B93,Holidays!$E$5:$E$134,0)),1,'Data Export'!C93)</f>
        <v>6</v>
      </c>
      <c r="E93" s="66">
        <v>19</v>
      </c>
      <c r="F93" s="66" t="str">
        <f ca="1">OFFSET('ToU Table'!$B$6,'Data Export'!E93-1,'Data Export'!D93-1)</f>
        <v>Peak</v>
      </c>
      <c r="G93" s="66">
        <v>378.11</v>
      </c>
      <c r="H93" s="66">
        <v>378.11</v>
      </c>
      <c r="I93" s="66">
        <v>11.5</v>
      </c>
    </row>
    <row r="94" spans="2:9">
      <c r="B94" s="64">
        <f t="shared" si="4"/>
        <v>45569</v>
      </c>
      <c r="C94" s="65">
        <f t="shared" si="3"/>
        <v>6</v>
      </c>
      <c r="D94" s="65">
        <f>IF(ISNUMBER(MATCH(B94,Holidays!$E$5:$E$134,0)),1,'Data Export'!C94)</f>
        <v>6</v>
      </c>
      <c r="E94" s="66">
        <v>20</v>
      </c>
      <c r="F94" s="66" t="str">
        <f ca="1">OFFSET('ToU Table'!$B$6,'Data Export'!E94-1,'Data Export'!D94-1)</f>
        <v>Peak</v>
      </c>
      <c r="G94" s="66">
        <v>378.11</v>
      </c>
      <c r="H94" s="66">
        <v>378.11</v>
      </c>
      <c r="I94" s="66">
        <v>11.5</v>
      </c>
    </row>
    <row r="95" spans="2:9">
      <c r="B95" s="64">
        <f t="shared" si="4"/>
        <v>45569</v>
      </c>
      <c r="C95" s="65">
        <f t="shared" si="3"/>
        <v>6</v>
      </c>
      <c r="D95" s="65">
        <f>IF(ISNUMBER(MATCH(B95,Holidays!$E$5:$E$134,0)),1,'Data Export'!C95)</f>
        <v>6</v>
      </c>
      <c r="E95" s="66">
        <v>21</v>
      </c>
      <c r="F95" s="66" t="str">
        <f ca="1">OFFSET('ToU Table'!$B$6,'Data Export'!E95-1,'Data Export'!D95-1)</f>
        <v>Peak</v>
      </c>
      <c r="G95" s="66">
        <v>378.08</v>
      </c>
      <c r="H95" s="66">
        <v>378.08</v>
      </c>
      <c r="I95" s="66">
        <v>68.099999999999994</v>
      </c>
    </row>
    <row r="96" spans="2:9">
      <c r="B96" s="64">
        <f t="shared" si="4"/>
        <v>45569</v>
      </c>
      <c r="C96" s="65">
        <f t="shared" si="3"/>
        <v>6</v>
      </c>
      <c r="D96" s="65">
        <f>IF(ISNUMBER(MATCH(B96,Holidays!$E$5:$E$134,0)),1,'Data Export'!C96)</f>
        <v>6</v>
      </c>
      <c r="E96" s="66">
        <v>22</v>
      </c>
      <c r="F96" s="66" t="str">
        <f ca="1">OFFSET('ToU Table'!$B$6,'Data Export'!E96-1,'Data Export'!D96-1)</f>
        <v>Standard</v>
      </c>
      <c r="G96" s="66">
        <v>230.69</v>
      </c>
      <c r="H96" s="66">
        <v>230.69</v>
      </c>
      <c r="I96" s="66">
        <v>76.5</v>
      </c>
    </row>
    <row r="97" spans="2:9">
      <c r="B97" s="64">
        <f t="shared" si="4"/>
        <v>45569</v>
      </c>
      <c r="C97" s="65">
        <f t="shared" si="3"/>
        <v>6</v>
      </c>
      <c r="D97" s="65">
        <f>IF(ISNUMBER(MATCH(B97,Holidays!$E$5:$E$134,0)),1,'Data Export'!C97)</f>
        <v>6</v>
      </c>
      <c r="E97" s="66">
        <v>23</v>
      </c>
      <c r="F97" s="66" t="str">
        <f ca="1">OFFSET('ToU Table'!$B$6,'Data Export'!E97-1,'Data Export'!D97-1)</f>
        <v>Off-peak</v>
      </c>
      <c r="G97" s="66">
        <v>116.46</v>
      </c>
      <c r="H97" s="66">
        <v>192.09</v>
      </c>
      <c r="I97" s="66">
        <v>86.5</v>
      </c>
    </row>
    <row r="98" spans="2:9">
      <c r="B98" s="64">
        <f t="shared" si="4"/>
        <v>45569</v>
      </c>
      <c r="C98" s="65">
        <f t="shared" si="3"/>
        <v>6</v>
      </c>
      <c r="D98" s="65">
        <f>IF(ISNUMBER(MATCH(B98,Holidays!$E$5:$E$134,0)),1,'Data Export'!C98)</f>
        <v>6</v>
      </c>
      <c r="E98" s="66">
        <v>24</v>
      </c>
      <c r="F98" s="66" t="str">
        <f ca="1">OFFSET('ToU Table'!$B$6,'Data Export'!E98-1,'Data Export'!D98-1)</f>
        <v>Off-peak</v>
      </c>
      <c r="G98" s="66">
        <v>113.62</v>
      </c>
      <c r="H98" s="66">
        <v>192.09</v>
      </c>
      <c r="I98" s="66">
        <v>86.5</v>
      </c>
    </row>
    <row r="99" spans="2:9">
      <c r="B99" s="64">
        <f t="shared" si="4"/>
        <v>45570</v>
      </c>
      <c r="C99" s="65">
        <f t="shared" si="3"/>
        <v>7</v>
      </c>
      <c r="D99" s="65">
        <f>IF(ISNUMBER(MATCH(B99,Holidays!$E$5:$E$134,0)),1,'Data Export'!C99)</f>
        <v>7</v>
      </c>
      <c r="E99" s="66">
        <v>1</v>
      </c>
      <c r="F99" s="66" t="str">
        <f ca="1">OFFSET('ToU Table'!$B$6,'Data Export'!E99-1,'Data Export'!D99-1)</f>
        <v>Off-peak</v>
      </c>
      <c r="G99" s="66">
        <v>110.47</v>
      </c>
      <c r="H99" s="66">
        <v>200</v>
      </c>
      <c r="I99" s="66">
        <v>141.69999999999999</v>
      </c>
    </row>
    <row r="100" spans="2:9">
      <c r="B100" s="64">
        <f t="shared" si="4"/>
        <v>45570</v>
      </c>
      <c r="C100" s="65">
        <f t="shared" si="3"/>
        <v>7</v>
      </c>
      <c r="D100" s="65">
        <f>IF(ISNUMBER(MATCH(B100,Holidays!$E$5:$E$134,0)),1,'Data Export'!C100)</f>
        <v>7</v>
      </c>
      <c r="E100" s="66">
        <v>2</v>
      </c>
      <c r="F100" s="66" t="str">
        <f ca="1">OFFSET('ToU Table'!$B$6,'Data Export'!E100-1,'Data Export'!D100-1)</f>
        <v>Off-peak</v>
      </c>
      <c r="G100" s="66">
        <v>109.29</v>
      </c>
      <c r="H100" s="66">
        <v>200</v>
      </c>
      <c r="I100" s="66">
        <v>131.69999999999999</v>
      </c>
    </row>
    <row r="101" spans="2:9">
      <c r="B101" s="64">
        <f t="shared" si="4"/>
        <v>45570</v>
      </c>
      <c r="C101" s="65">
        <f t="shared" si="3"/>
        <v>7</v>
      </c>
      <c r="D101" s="65">
        <f>IF(ISNUMBER(MATCH(B101,Holidays!$E$5:$E$134,0)),1,'Data Export'!C101)</f>
        <v>7</v>
      </c>
      <c r="E101" s="66">
        <v>3</v>
      </c>
      <c r="F101" s="66" t="str">
        <f ca="1">OFFSET('ToU Table'!$B$6,'Data Export'!E101-1,'Data Export'!D101-1)</f>
        <v>Off-peak</v>
      </c>
      <c r="G101" s="66">
        <v>108.36</v>
      </c>
      <c r="H101" s="66">
        <v>200</v>
      </c>
      <c r="I101" s="66">
        <v>121.7</v>
      </c>
    </row>
    <row r="102" spans="2:9">
      <c r="B102" s="64">
        <f t="shared" si="4"/>
        <v>45570</v>
      </c>
      <c r="C102" s="65">
        <f t="shared" si="3"/>
        <v>7</v>
      </c>
      <c r="D102" s="65">
        <f>IF(ISNUMBER(MATCH(B102,Holidays!$E$5:$E$134,0)),1,'Data Export'!C102)</f>
        <v>7</v>
      </c>
      <c r="E102" s="66">
        <v>4</v>
      </c>
      <c r="F102" s="66" t="str">
        <f ca="1">OFFSET('ToU Table'!$B$6,'Data Export'!E102-1,'Data Export'!D102-1)</f>
        <v>Off-peak</v>
      </c>
      <c r="G102" s="66">
        <v>108.61</v>
      </c>
      <c r="H102" s="66">
        <v>200</v>
      </c>
      <c r="I102" s="66">
        <v>121.7</v>
      </c>
    </row>
    <row r="103" spans="2:9">
      <c r="B103" s="64">
        <f t="shared" si="4"/>
        <v>45570</v>
      </c>
      <c r="C103" s="65">
        <f t="shared" si="3"/>
        <v>7</v>
      </c>
      <c r="D103" s="65">
        <f>IF(ISNUMBER(MATCH(B103,Holidays!$E$5:$E$134,0)),1,'Data Export'!C103)</f>
        <v>7</v>
      </c>
      <c r="E103" s="66">
        <v>5</v>
      </c>
      <c r="F103" s="66" t="str">
        <f ca="1">OFFSET('ToU Table'!$B$6,'Data Export'!E103-1,'Data Export'!D103-1)</f>
        <v>Off-peak</v>
      </c>
      <c r="G103" s="66">
        <v>111.27</v>
      </c>
      <c r="H103" s="66">
        <v>232.17</v>
      </c>
      <c r="I103" s="66">
        <v>121.7</v>
      </c>
    </row>
    <row r="104" spans="2:9">
      <c r="B104" s="64">
        <f t="shared" si="4"/>
        <v>45570</v>
      </c>
      <c r="C104" s="65">
        <f t="shared" si="3"/>
        <v>7</v>
      </c>
      <c r="D104" s="65">
        <f>IF(ISNUMBER(MATCH(B104,Holidays!$E$5:$E$134,0)),1,'Data Export'!C104)</f>
        <v>7</v>
      </c>
      <c r="E104" s="66">
        <v>6</v>
      </c>
      <c r="F104" s="66" t="str">
        <f ca="1">OFFSET('ToU Table'!$B$6,'Data Export'!E104-1,'Data Export'!D104-1)</f>
        <v>Off-peak</v>
      </c>
      <c r="G104" s="66">
        <v>111</v>
      </c>
      <c r="H104" s="66">
        <v>342.51</v>
      </c>
      <c r="I104" s="66">
        <v>11.7</v>
      </c>
    </row>
    <row r="105" spans="2:9">
      <c r="B105" s="64">
        <f t="shared" si="4"/>
        <v>45570</v>
      </c>
      <c r="C105" s="65">
        <f t="shared" si="3"/>
        <v>7</v>
      </c>
      <c r="D105" s="65">
        <f>IF(ISNUMBER(MATCH(B105,Holidays!$E$5:$E$134,0)),1,'Data Export'!C105)</f>
        <v>7</v>
      </c>
      <c r="E105" s="66">
        <v>7</v>
      </c>
      <c r="F105" s="66" t="str">
        <f ca="1">OFFSET('ToU Table'!$B$6,'Data Export'!E105-1,'Data Export'!D105-1)</f>
        <v>Off-peak</v>
      </c>
      <c r="G105" s="66">
        <v>111.14</v>
      </c>
      <c r="H105" s="66">
        <v>316.99</v>
      </c>
      <c r="I105" s="66">
        <v>11.7</v>
      </c>
    </row>
    <row r="106" spans="2:9">
      <c r="B106" s="64">
        <f t="shared" si="4"/>
        <v>45570</v>
      </c>
      <c r="C106" s="65">
        <f t="shared" si="3"/>
        <v>7</v>
      </c>
      <c r="D106" s="65">
        <f>IF(ISNUMBER(MATCH(B106,Holidays!$E$5:$E$134,0)),1,'Data Export'!C106)</f>
        <v>7</v>
      </c>
      <c r="E106" s="66">
        <v>8</v>
      </c>
      <c r="F106" s="66" t="str">
        <f ca="1">OFFSET('ToU Table'!$B$6,'Data Export'!E106-1,'Data Export'!D106-1)</f>
        <v>Standard</v>
      </c>
      <c r="G106" s="66">
        <v>174.3</v>
      </c>
      <c r="H106" s="66">
        <v>331.28</v>
      </c>
      <c r="I106" s="66">
        <v>11.7</v>
      </c>
    </row>
    <row r="107" spans="2:9">
      <c r="B107" s="64">
        <f t="shared" si="4"/>
        <v>45570</v>
      </c>
      <c r="C107" s="65">
        <f t="shared" si="3"/>
        <v>7</v>
      </c>
      <c r="D107" s="65">
        <f>IF(ISNUMBER(MATCH(B107,Holidays!$E$5:$E$134,0)),1,'Data Export'!C107)</f>
        <v>7</v>
      </c>
      <c r="E107" s="66">
        <v>9</v>
      </c>
      <c r="F107" s="66" t="str">
        <f ca="1">OFFSET('ToU Table'!$B$6,'Data Export'!E107-1,'Data Export'!D107-1)</f>
        <v>Standard</v>
      </c>
      <c r="G107" s="66">
        <v>185.13</v>
      </c>
      <c r="H107" s="66">
        <v>331.28</v>
      </c>
      <c r="I107" s="66">
        <v>11.7</v>
      </c>
    </row>
    <row r="108" spans="2:9">
      <c r="B108" s="64">
        <f t="shared" si="4"/>
        <v>45570</v>
      </c>
      <c r="C108" s="65">
        <f t="shared" si="3"/>
        <v>7</v>
      </c>
      <c r="D108" s="65">
        <f>IF(ISNUMBER(MATCH(B108,Holidays!$E$5:$E$134,0)),1,'Data Export'!C108)</f>
        <v>7</v>
      </c>
      <c r="E108" s="66">
        <v>10</v>
      </c>
      <c r="F108" s="66" t="str">
        <f ca="1">OFFSET('ToU Table'!$B$6,'Data Export'!E108-1,'Data Export'!D108-1)</f>
        <v>Standard</v>
      </c>
      <c r="G108" s="66">
        <v>178.94</v>
      </c>
      <c r="H108" s="66">
        <v>313.66000000000003</v>
      </c>
      <c r="I108" s="66">
        <v>21.7</v>
      </c>
    </row>
    <row r="109" spans="2:9">
      <c r="B109" s="64">
        <f t="shared" si="4"/>
        <v>45570</v>
      </c>
      <c r="C109" s="65">
        <f t="shared" si="3"/>
        <v>7</v>
      </c>
      <c r="D109" s="65">
        <f>IF(ISNUMBER(MATCH(B109,Holidays!$E$5:$E$134,0)),1,'Data Export'!C109)</f>
        <v>7</v>
      </c>
      <c r="E109" s="66">
        <v>11</v>
      </c>
      <c r="F109" s="66" t="str">
        <f ca="1">OFFSET('ToU Table'!$B$6,'Data Export'!E109-1,'Data Export'!D109-1)</f>
        <v>Standard</v>
      </c>
      <c r="G109" s="66">
        <v>174.3</v>
      </c>
      <c r="H109" s="66">
        <v>313.77</v>
      </c>
      <c r="I109" s="66">
        <v>21.7</v>
      </c>
    </row>
    <row r="110" spans="2:9">
      <c r="B110" s="64">
        <f t="shared" si="4"/>
        <v>45570</v>
      </c>
      <c r="C110" s="65">
        <f t="shared" si="3"/>
        <v>7</v>
      </c>
      <c r="D110" s="65">
        <f>IF(ISNUMBER(MATCH(B110,Holidays!$E$5:$E$134,0)),1,'Data Export'!C110)</f>
        <v>7</v>
      </c>
      <c r="E110" s="66">
        <v>12</v>
      </c>
      <c r="F110" s="66" t="str">
        <f ca="1">OFFSET('ToU Table'!$B$6,'Data Export'!E110-1,'Data Export'!D110-1)</f>
        <v>Standard</v>
      </c>
      <c r="G110" s="66">
        <v>101.86</v>
      </c>
      <c r="H110" s="66">
        <v>187.08</v>
      </c>
      <c r="I110" s="66">
        <v>11.7</v>
      </c>
    </row>
    <row r="111" spans="2:9">
      <c r="B111" s="64">
        <f t="shared" si="4"/>
        <v>45570</v>
      </c>
      <c r="C111" s="65">
        <f t="shared" si="3"/>
        <v>7</v>
      </c>
      <c r="D111" s="65">
        <f>IF(ISNUMBER(MATCH(B111,Holidays!$E$5:$E$134,0)),1,'Data Export'!C111)</f>
        <v>7</v>
      </c>
      <c r="E111" s="66">
        <v>13</v>
      </c>
      <c r="F111" s="66" t="str">
        <f ca="1">OFFSET('ToU Table'!$B$6,'Data Export'!E111-1,'Data Export'!D111-1)</f>
        <v>Off-peak</v>
      </c>
      <c r="G111" s="66">
        <v>103.35</v>
      </c>
      <c r="H111" s="66">
        <v>191</v>
      </c>
      <c r="I111" s="66">
        <v>1.7</v>
      </c>
    </row>
    <row r="112" spans="2:9">
      <c r="B112" s="64">
        <f t="shared" si="4"/>
        <v>45570</v>
      </c>
      <c r="C112" s="65">
        <f t="shared" si="3"/>
        <v>7</v>
      </c>
      <c r="D112" s="65">
        <f>IF(ISNUMBER(MATCH(B112,Holidays!$E$5:$E$134,0)),1,'Data Export'!C112)</f>
        <v>7</v>
      </c>
      <c r="E112" s="66">
        <v>14</v>
      </c>
      <c r="F112" s="66" t="str">
        <f ca="1">OFFSET('ToU Table'!$B$6,'Data Export'!E112-1,'Data Export'!D112-1)</f>
        <v>Off-peak</v>
      </c>
      <c r="G112" s="66">
        <v>103.41</v>
      </c>
      <c r="H112" s="66">
        <v>191</v>
      </c>
      <c r="I112" s="66">
        <v>1.7</v>
      </c>
    </row>
    <row r="113" spans="2:9">
      <c r="B113" s="64">
        <f t="shared" si="4"/>
        <v>45570</v>
      </c>
      <c r="C113" s="65">
        <f t="shared" si="3"/>
        <v>7</v>
      </c>
      <c r="D113" s="65">
        <f>IF(ISNUMBER(MATCH(B113,Holidays!$E$5:$E$134,0)),1,'Data Export'!C113)</f>
        <v>7</v>
      </c>
      <c r="E113" s="66">
        <v>15</v>
      </c>
      <c r="F113" s="66" t="str">
        <f ca="1">OFFSET('ToU Table'!$B$6,'Data Export'!E113-1,'Data Export'!D113-1)</f>
        <v>Off-peak</v>
      </c>
      <c r="G113" s="66">
        <v>103.72</v>
      </c>
      <c r="H113" s="66">
        <v>191</v>
      </c>
      <c r="I113" s="66">
        <v>1.7</v>
      </c>
    </row>
    <row r="114" spans="2:9">
      <c r="B114" s="64">
        <f t="shared" si="4"/>
        <v>45570</v>
      </c>
      <c r="C114" s="65">
        <f t="shared" si="3"/>
        <v>7</v>
      </c>
      <c r="D114" s="65">
        <f>IF(ISNUMBER(MATCH(B114,Holidays!$E$5:$E$134,0)),1,'Data Export'!C114)</f>
        <v>7</v>
      </c>
      <c r="E114" s="66">
        <v>16</v>
      </c>
      <c r="F114" s="66" t="str">
        <f ca="1">OFFSET('ToU Table'!$B$6,'Data Export'!E114-1,'Data Export'!D114-1)</f>
        <v>Off-peak</v>
      </c>
      <c r="G114" s="66">
        <v>104.21</v>
      </c>
      <c r="H114" s="66">
        <v>191</v>
      </c>
      <c r="I114" s="66">
        <v>1.7</v>
      </c>
    </row>
    <row r="115" spans="2:9">
      <c r="B115" s="64">
        <f t="shared" si="4"/>
        <v>45570</v>
      </c>
      <c r="C115" s="65">
        <f t="shared" si="3"/>
        <v>7</v>
      </c>
      <c r="D115" s="65">
        <f>IF(ISNUMBER(MATCH(B115,Holidays!$E$5:$E$134,0)),1,'Data Export'!C115)</f>
        <v>7</v>
      </c>
      <c r="E115" s="66">
        <v>17</v>
      </c>
      <c r="F115" s="66" t="str">
        <f ca="1">OFFSET('ToU Table'!$B$6,'Data Export'!E115-1,'Data Export'!D115-1)</f>
        <v>Off-peak</v>
      </c>
      <c r="G115" s="66">
        <v>116.96</v>
      </c>
      <c r="H115" s="66">
        <v>336.64</v>
      </c>
      <c r="I115" s="66">
        <v>16.7</v>
      </c>
    </row>
    <row r="116" spans="2:9">
      <c r="B116" s="64">
        <f t="shared" si="4"/>
        <v>45570</v>
      </c>
      <c r="C116" s="65">
        <f t="shared" si="3"/>
        <v>7</v>
      </c>
      <c r="D116" s="65">
        <f>IF(ISNUMBER(MATCH(B116,Holidays!$E$5:$E$134,0)),1,'Data Export'!C116)</f>
        <v>7</v>
      </c>
      <c r="E116" s="66">
        <v>18</v>
      </c>
      <c r="F116" s="66" t="str">
        <f ca="1">OFFSET('ToU Table'!$B$6,'Data Export'!E116-1,'Data Export'!D116-1)</f>
        <v>Off-peak</v>
      </c>
      <c r="G116" s="66">
        <v>126.01</v>
      </c>
      <c r="H116" s="66">
        <v>126.01</v>
      </c>
      <c r="I116" s="66">
        <v>236.7</v>
      </c>
    </row>
    <row r="117" spans="2:9">
      <c r="B117" s="64">
        <f t="shared" si="4"/>
        <v>45570</v>
      </c>
      <c r="C117" s="65">
        <f t="shared" si="3"/>
        <v>7</v>
      </c>
      <c r="D117" s="65">
        <f>IF(ISNUMBER(MATCH(B117,Holidays!$E$5:$E$134,0)),1,'Data Export'!C117)</f>
        <v>7</v>
      </c>
      <c r="E117" s="66">
        <v>19</v>
      </c>
      <c r="F117" s="66" t="str">
        <f ca="1">OFFSET('ToU Table'!$B$6,'Data Export'!E117-1,'Data Export'!D117-1)</f>
        <v>Standard</v>
      </c>
      <c r="G117" s="66">
        <v>371.3</v>
      </c>
      <c r="H117" s="66">
        <v>371.3</v>
      </c>
      <c r="I117" s="66">
        <v>11.7</v>
      </c>
    </row>
    <row r="118" spans="2:9">
      <c r="B118" s="64">
        <f t="shared" si="4"/>
        <v>45570</v>
      </c>
      <c r="C118" s="65">
        <f t="shared" si="3"/>
        <v>7</v>
      </c>
      <c r="D118" s="65">
        <f>IF(ISNUMBER(MATCH(B118,Holidays!$E$5:$E$134,0)),1,'Data Export'!C118)</f>
        <v>7</v>
      </c>
      <c r="E118" s="66">
        <v>20</v>
      </c>
      <c r="F118" s="66" t="str">
        <f ca="1">OFFSET('ToU Table'!$B$6,'Data Export'!E118-1,'Data Export'!D118-1)</f>
        <v>Standard</v>
      </c>
      <c r="G118" s="66">
        <v>371.3</v>
      </c>
      <c r="H118" s="66">
        <v>371.3</v>
      </c>
      <c r="I118" s="66">
        <v>11.7</v>
      </c>
    </row>
    <row r="119" spans="2:9">
      <c r="B119" s="64">
        <f t="shared" si="4"/>
        <v>45570</v>
      </c>
      <c r="C119" s="65">
        <f t="shared" si="3"/>
        <v>7</v>
      </c>
      <c r="D119" s="65">
        <f>IF(ISNUMBER(MATCH(B119,Holidays!$E$5:$E$134,0)),1,'Data Export'!C119)</f>
        <v>7</v>
      </c>
      <c r="E119" s="66">
        <v>21</v>
      </c>
      <c r="F119" s="66" t="str">
        <f ca="1">OFFSET('ToU Table'!$B$6,'Data Export'!E119-1,'Data Export'!D119-1)</f>
        <v>Off-peak</v>
      </c>
      <c r="G119" s="66">
        <v>150</v>
      </c>
      <c r="H119" s="66">
        <v>150</v>
      </c>
      <c r="I119" s="66">
        <v>401.7</v>
      </c>
    </row>
    <row r="120" spans="2:9">
      <c r="B120" s="64">
        <f t="shared" si="4"/>
        <v>45570</v>
      </c>
      <c r="C120" s="65">
        <f t="shared" si="3"/>
        <v>7</v>
      </c>
      <c r="D120" s="65">
        <f>IF(ISNUMBER(MATCH(B120,Holidays!$E$5:$E$134,0)),1,'Data Export'!C120)</f>
        <v>7</v>
      </c>
      <c r="E120" s="66">
        <v>22</v>
      </c>
      <c r="F120" s="66" t="str">
        <f ca="1">OFFSET('ToU Table'!$B$6,'Data Export'!E120-1,'Data Export'!D120-1)</f>
        <v>Off-peak</v>
      </c>
      <c r="G120" s="66">
        <v>112.94</v>
      </c>
      <c r="H120" s="66">
        <v>112.94</v>
      </c>
      <c r="I120" s="66">
        <v>360</v>
      </c>
    </row>
    <row r="121" spans="2:9">
      <c r="B121" s="64">
        <f t="shared" si="4"/>
        <v>45570</v>
      </c>
      <c r="C121" s="65">
        <f t="shared" si="3"/>
        <v>7</v>
      </c>
      <c r="D121" s="65">
        <f>IF(ISNUMBER(MATCH(B121,Holidays!$E$5:$E$134,0)),1,'Data Export'!C121)</f>
        <v>7</v>
      </c>
      <c r="E121" s="66">
        <v>23</v>
      </c>
      <c r="F121" s="66" t="str">
        <f ca="1">OFFSET('ToU Table'!$B$6,'Data Export'!E121-1,'Data Export'!D121-1)</f>
        <v>Off-peak</v>
      </c>
      <c r="G121" s="66">
        <v>146.63</v>
      </c>
      <c r="H121" s="66">
        <v>221.46</v>
      </c>
      <c r="I121" s="66">
        <v>186.7</v>
      </c>
    </row>
    <row r="122" spans="2:9">
      <c r="B122" s="64">
        <f t="shared" si="4"/>
        <v>45570</v>
      </c>
      <c r="C122" s="65">
        <f t="shared" si="3"/>
        <v>7</v>
      </c>
      <c r="D122" s="65">
        <f>IF(ISNUMBER(MATCH(B122,Holidays!$E$5:$E$134,0)),1,'Data Export'!C122)</f>
        <v>7</v>
      </c>
      <c r="E122" s="66">
        <v>24</v>
      </c>
      <c r="F122" s="66" t="str">
        <f ca="1">OFFSET('ToU Table'!$B$6,'Data Export'!E122-1,'Data Export'!D122-1)</f>
        <v>Off-peak</v>
      </c>
      <c r="G122" s="66">
        <v>115.74</v>
      </c>
      <c r="H122" s="66">
        <v>224.99</v>
      </c>
      <c r="I122" s="66">
        <v>191.7</v>
      </c>
    </row>
    <row r="123" spans="2:9">
      <c r="B123" s="64">
        <f t="shared" si="4"/>
        <v>45571</v>
      </c>
      <c r="C123" s="65">
        <f t="shared" si="3"/>
        <v>1</v>
      </c>
      <c r="D123" s="65">
        <f>IF(ISNUMBER(MATCH(B123,Holidays!$E$5:$E$134,0)),1,'Data Export'!C123)</f>
        <v>1</v>
      </c>
      <c r="E123" s="66">
        <v>1</v>
      </c>
      <c r="F123" s="66" t="str">
        <f ca="1">OFFSET('ToU Table'!$B$6,'Data Export'!E123-1,'Data Export'!D123-1)</f>
        <v>Off-peak</v>
      </c>
      <c r="G123" s="66">
        <v>109.29</v>
      </c>
      <c r="H123" s="66">
        <v>200</v>
      </c>
      <c r="I123" s="66">
        <v>126.4</v>
      </c>
    </row>
    <row r="124" spans="2:9">
      <c r="B124" s="64">
        <f t="shared" si="4"/>
        <v>45571</v>
      </c>
      <c r="C124" s="65">
        <f t="shared" si="3"/>
        <v>1</v>
      </c>
      <c r="D124" s="65">
        <f>IF(ISNUMBER(MATCH(B124,Holidays!$E$5:$E$134,0)),1,'Data Export'!C124)</f>
        <v>1</v>
      </c>
      <c r="E124" s="66">
        <v>2</v>
      </c>
      <c r="F124" s="66" t="str">
        <f ca="1">OFFSET('ToU Table'!$B$6,'Data Export'!E124-1,'Data Export'!D124-1)</f>
        <v>Off-peak</v>
      </c>
      <c r="G124" s="66">
        <v>107.74</v>
      </c>
      <c r="H124" s="66">
        <v>200</v>
      </c>
      <c r="I124" s="66">
        <v>121.4</v>
      </c>
    </row>
    <row r="125" spans="2:9">
      <c r="B125" s="64">
        <f t="shared" si="4"/>
        <v>45571</v>
      </c>
      <c r="C125" s="65">
        <f t="shared" si="3"/>
        <v>1</v>
      </c>
      <c r="D125" s="65">
        <f>IF(ISNUMBER(MATCH(B125,Holidays!$E$5:$E$134,0)),1,'Data Export'!C125)</f>
        <v>1</v>
      </c>
      <c r="E125" s="66">
        <v>3</v>
      </c>
      <c r="F125" s="66" t="str">
        <f ca="1">OFFSET('ToU Table'!$B$6,'Data Export'!E125-1,'Data Export'!D125-1)</f>
        <v>Off-peak</v>
      </c>
      <c r="G125" s="66">
        <v>106.81</v>
      </c>
      <c r="H125" s="66">
        <v>200</v>
      </c>
      <c r="I125" s="66">
        <v>111.4</v>
      </c>
    </row>
    <row r="126" spans="2:9">
      <c r="B126" s="64">
        <f t="shared" si="4"/>
        <v>45571</v>
      </c>
      <c r="C126" s="65">
        <f t="shared" si="3"/>
        <v>1</v>
      </c>
      <c r="D126" s="65">
        <f>IF(ISNUMBER(MATCH(B126,Holidays!$E$5:$E$134,0)),1,'Data Export'!C126)</f>
        <v>1</v>
      </c>
      <c r="E126" s="66">
        <v>4</v>
      </c>
      <c r="F126" s="66" t="str">
        <f ca="1">OFFSET('ToU Table'!$B$6,'Data Export'!E126-1,'Data Export'!D126-1)</f>
        <v>Off-peak</v>
      </c>
      <c r="G126" s="66">
        <v>107.06</v>
      </c>
      <c r="H126" s="66">
        <v>200</v>
      </c>
      <c r="I126" s="66">
        <v>111.4</v>
      </c>
    </row>
    <row r="127" spans="2:9">
      <c r="B127" s="64">
        <f t="shared" si="4"/>
        <v>45571</v>
      </c>
      <c r="C127" s="65">
        <f t="shared" si="3"/>
        <v>1</v>
      </c>
      <c r="D127" s="65">
        <f>IF(ISNUMBER(MATCH(B127,Holidays!$E$5:$E$134,0)),1,'Data Export'!C127)</f>
        <v>1</v>
      </c>
      <c r="E127" s="66">
        <v>5</v>
      </c>
      <c r="F127" s="66" t="str">
        <f ca="1">OFFSET('ToU Table'!$B$6,'Data Export'!E127-1,'Data Export'!D127-1)</f>
        <v>Off-peak</v>
      </c>
      <c r="G127" s="66">
        <v>109.41</v>
      </c>
      <c r="H127" s="66">
        <v>234.64</v>
      </c>
      <c r="I127" s="66">
        <v>111.4</v>
      </c>
    </row>
    <row r="128" spans="2:9">
      <c r="B128" s="64">
        <f t="shared" si="4"/>
        <v>45571</v>
      </c>
      <c r="C128" s="65">
        <f t="shared" si="3"/>
        <v>1</v>
      </c>
      <c r="D128" s="65">
        <f>IF(ISNUMBER(MATCH(B128,Holidays!$E$5:$E$134,0)),1,'Data Export'!C128)</f>
        <v>1</v>
      </c>
      <c r="E128" s="66">
        <v>6</v>
      </c>
      <c r="F128" s="66" t="str">
        <f ca="1">OFFSET('ToU Table'!$B$6,'Data Export'!E128-1,'Data Export'!D128-1)</f>
        <v>Off-peak</v>
      </c>
      <c r="G128" s="66">
        <v>109.6</v>
      </c>
      <c r="H128" s="66">
        <v>342.7</v>
      </c>
      <c r="I128" s="66">
        <v>11.4</v>
      </c>
    </row>
    <row r="129" spans="2:9">
      <c r="B129" s="64">
        <f t="shared" si="4"/>
        <v>45571</v>
      </c>
      <c r="C129" s="65">
        <f t="shared" si="3"/>
        <v>1</v>
      </c>
      <c r="D129" s="65">
        <f>IF(ISNUMBER(MATCH(B129,Holidays!$E$5:$E$134,0)),1,'Data Export'!C129)</f>
        <v>1</v>
      </c>
      <c r="E129" s="66">
        <v>7</v>
      </c>
      <c r="F129" s="66" t="str">
        <f ca="1">OFFSET('ToU Table'!$B$6,'Data Export'!E129-1,'Data Export'!D129-1)</f>
        <v>Off-peak</v>
      </c>
      <c r="G129" s="66">
        <v>106.01</v>
      </c>
      <c r="H129" s="66">
        <v>316.48</v>
      </c>
      <c r="I129" s="66">
        <v>11.4</v>
      </c>
    </row>
    <row r="130" spans="2:9">
      <c r="B130" s="64">
        <f t="shared" si="4"/>
        <v>45571</v>
      </c>
      <c r="C130" s="65">
        <f t="shared" si="3"/>
        <v>1</v>
      </c>
      <c r="D130" s="65">
        <f>IF(ISNUMBER(MATCH(B130,Holidays!$E$5:$E$134,0)),1,'Data Export'!C130)</f>
        <v>1</v>
      </c>
      <c r="E130" s="66">
        <v>8</v>
      </c>
      <c r="F130" s="66" t="str">
        <f ca="1">OFFSET('ToU Table'!$B$6,'Data Export'!E130-1,'Data Export'!D130-1)</f>
        <v>Off-peak</v>
      </c>
      <c r="G130" s="66">
        <v>100.81</v>
      </c>
      <c r="H130" s="66">
        <v>331.76</v>
      </c>
      <c r="I130" s="66">
        <v>11.4</v>
      </c>
    </row>
    <row r="131" spans="2:9">
      <c r="B131" s="64">
        <f t="shared" si="4"/>
        <v>45571</v>
      </c>
      <c r="C131" s="65">
        <f t="shared" si="3"/>
        <v>1</v>
      </c>
      <c r="D131" s="65">
        <f>IF(ISNUMBER(MATCH(B131,Holidays!$E$5:$E$134,0)),1,'Data Export'!C131)</f>
        <v>1</v>
      </c>
      <c r="E131" s="66">
        <v>9</v>
      </c>
      <c r="F131" s="66" t="str">
        <f ca="1">OFFSET('ToU Table'!$B$6,'Data Export'!E131-1,'Data Export'!D131-1)</f>
        <v>Off-peak</v>
      </c>
      <c r="G131" s="66">
        <v>101.69</v>
      </c>
      <c r="H131" s="66">
        <v>331.76</v>
      </c>
      <c r="I131" s="66">
        <v>11.4</v>
      </c>
    </row>
    <row r="132" spans="2:9">
      <c r="B132" s="64">
        <f t="shared" si="4"/>
        <v>45571</v>
      </c>
      <c r="C132" s="65">
        <f t="shared" ref="C132:C195" si="5">WEEKDAY(B132)</f>
        <v>1</v>
      </c>
      <c r="D132" s="65">
        <f>IF(ISNUMBER(MATCH(B132,Holidays!$E$5:$E$134,0)),1,'Data Export'!C132)</f>
        <v>1</v>
      </c>
      <c r="E132" s="66">
        <v>10</v>
      </c>
      <c r="F132" s="66" t="str">
        <f ca="1">OFFSET('ToU Table'!$B$6,'Data Export'!E132-1,'Data Export'!D132-1)</f>
        <v>Off-peak</v>
      </c>
      <c r="G132" s="66">
        <v>101.4</v>
      </c>
      <c r="H132" s="66">
        <v>191</v>
      </c>
      <c r="I132" s="66">
        <v>1.4</v>
      </c>
    </row>
    <row r="133" spans="2:9">
      <c r="B133" s="64">
        <f t="shared" si="4"/>
        <v>45571</v>
      </c>
      <c r="C133" s="65">
        <f t="shared" si="5"/>
        <v>1</v>
      </c>
      <c r="D133" s="65">
        <f>IF(ISNUMBER(MATCH(B133,Holidays!$E$5:$E$134,0)),1,'Data Export'!C133)</f>
        <v>1</v>
      </c>
      <c r="E133" s="66">
        <v>11</v>
      </c>
      <c r="F133" s="66" t="str">
        <f ca="1">OFFSET('ToU Table'!$B$6,'Data Export'!E133-1,'Data Export'!D133-1)</f>
        <v>Off-peak</v>
      </c>
      <c r="G133" s="66">
        <v>101.95</v>
      </c>
      <c r="H133" s="66">
        <v>314.8</v>
      </c>
      <c r="I133" s="66">
        <v>16.399999999999999</v>
      </c>
    </row>
    <row r="134" spans="2:9">
      <c r="B134" s="64">
        <f t="shared" si="4"/>
        <v>45571</v>
      </c>
      <c r="C134" s="65">
        <f t="shared" si="5"/>
        <v>1</v>
      </c>
      <c r="D134" s="65">
        <f>IF(ISNUMBER(MATCH(B134,Holidays!$E$5:$E$134,0)),1,'Data Export'!C134)</f>
        <v>1</v>
      </c>
      <c r="E134" s="66">
        <v>12</v>
      </c>
      <c r="F134" s="66" t="str">
        <f ca="1">OFFSET('ToU Table'!$B$6,'Data Export'!E134-1,'Data Export'!D134-1)</f>
        <v>Off-peak</v>
      </c>
      <c r="G134" s="66">
        <v>101.23</v>
      </c>
      <c r="H134" s="66">
        <v>191</v>
      </c>
      <c r="I134" s="66">
        <v>1.4</v>
      </c>
    </row>
    <row r="135" spans="2:9">
      <c r="B135" s="64">
        <f t="shared" si="4"/>
        <v>45571</v>
      </c>
      <c r="C135" s="65">
        <f t="shared" si="5"/>
        <v>1</v>
      </c>
      <c r="D135" s="65">
        <f>IF(ISNUMBER(MATCH(B135,Holidays!$E$5:$E$134,0)),1,'Data Export'!C135)</f>
        <v>1</v>
      </c>
      <c r="E135" s="66">
        <v>13</v>
      </c>
      <c r="F135" s="66" t="str">
        <f ca="1">OFFSET('ToU Table'!$B$6,'Data Export'!E135-1,'Data Export'!D135-1)</f>
        <v>Off-peak</v>
      </c>
      <c r="G135" s="66">
        <v>101.65</v>
      </c>
      <c r="H135" s="66">
        <v>191</v>
      </c>
      <c r="I135" s="66">
        <v>1.4</v>
      </c>
    </row>
    <row r="136" spans="2:9">
      <c r="B136" s="64">
        <f t="shared" si="4"/>
        <v>45571</v>
      </c>
      <c r="C136" s="65">
        <f t="shared" si="5"/>
        <v>1</v>
      </c>
      <c r="D136" s="65">
        <f>IF(ISNUMBER(MATCH(B136,Holidays!$E$5:$E$134,0)),1,'Data Export'!C136)</f>
        <v>1</v>
      </c>
      <c r="E136" s="66">
        <v>14</v>
      </c>
      <c r="F136" s="66" t="str">
        <f ca="1">OFFSET('ToU Table'!$B$6,'Data Export'!E136-1,'Data Export'!D136-1)</f>
        <v>Off-peak</v>
      </c>
      <c r="G136" s="66">
        <v>102.32</v>
      </c>
      <c r="H136" s="66">
        <v>191</v>
      </c>
      <c r="I136" s="66">
        <v>1.4</v>
      </c>
    </row>
    <row r="137" spans="2:9">
      <c r="B137" s="64">
        <f t="shared" si="4"/>
        <v>45571</v>
      </c>
      <c r="C137" s="65">
        <f t="shared" si="5"/>
        <v>1</v>
      </c>
      <c r="D137" s="65">
        <f>IF(ISNUMBER(MATCH(B137,Holidays!$E$5:$E$134,0)),1,'Data Export'!C137)</f>
        <v>1</v>
      </c>
      <c r="E137" s="66">
        <v>15</v>
      </c>
      <c r="F137" s="66" t="str">
        <f ca="1">OFFSET('ToU Table'!$B$6,'Data Export'!E137-1,'Data Export'!D137-1)</f>
        <v>Off-peak</v>
      </c>
      <c r="G137" s="66">
        <v>101.88</v>
      </c>
      <c r="H137" s="66">
        <v>191</v>
      </c>
      <c r="I137" s="66">
        <v>1.4</v>
      </c>
    </row>
    <row r="138" spans="2:9">
      <c r="B138" s="64">
        <f t="shared" si="4"/>
        <v>45571</v>
      </c>
      <c r="C138" s="65">
        <f t="shared" si="5"/>
        <v>1</v>
      </c>
      <c r="D138" s="65">
        <f>IF(ISNUMBER(MATCH(B138,Holidays!$E$5:$E$134,0)),1,'Data Export'!C138)</f>
        <v>1</v>
      </c>
      <c r="E138" s="66">
        <v>16</v>
      </c>
      <c r="F138" s="66" t="str">
        <f ca="1">OFFSET('ToU Table'!$B$6,'Data Export'!E138-1,'Data Export'!D138-1)</f>
        <v>Off-peak</v>
      </c>
      <c r="G138" s="66">
        <v>102.57</v>
      </c>
      <c r="H138" s="66">
        <v>191</v>
      </c>
      <c r="I138" s="66">
        <v>1.4</v>
      </c>
    </row>
    <row r="139" spans="2:9">
      <c r="B139" s="64">
        <f t="shared" si="4"/>
        <v>45571</v>
      </c>
      <c r="C139" s="65">
        <f t="shared" si="5"/>
        <v>1</v>
      </c>
      <c r="D139" s="65">
        <f>IF(ISNUMBER(MATCH(B139,Holidays!$E$5:$E$134,0)),1,'Data Export'!C139)</f>
        <v>1</v>
      </c>
      <c r="E139" s="66">
        <v>17</v>
      </c>
      <c r="F139" s="66" t="str">
        <f ca="1">OFFSET('ToU Table'!$B$6,'Data Export'!E139-1,'Data Export'!D139-1)</f>
        <v>Off-peak</v>
      </c>
      <c r="G139" s="66">
        <v>105.27</v>
      </c>
      <c r="H139" s="66">
        <v>323.76</v>
      </c>
      <c r="I139" s="66">
        <v>16.399999999999999</v>
      </c>
    </row>
    <row r="140" spans="2:9">
      <c r="B140" s="64">
        <f t="shared" si="4"/>
        <v>45571</v>
      </c>
      <c r="C140" s="65">
        <f t="shared" si="5"/>
        <v>1</v>
      </c>
      <c r="D140" s="65">
        <f>IF(ISNUMBER(MATCH(B140,Holidays!$E$5:$E$134,0)),1,'Data Export'!C140)</f>
        <v>1</v>
      </c>
      <c r="E140" s="66">
        <v>18</v>
      </c>
      <c r="F140" s="66" t="str">
        <f ca="1">OFFSET('ToU Table'!$B$6,'Data Export'!E140-1,'Data Export'!D140-1)</f>
        <v>Off-peak</v>
      </c>
      <c r="G140" s="66">
        <v>337.06</v>
      </c>
      <c r="H140" s="66">
        <v>337.06</v>
      </c>
      <c r="I140" s="66">
        <v>36.4</v>
      </c>
    </row>
    <row r="141" spans="2:9">
      <c r="B141" s="64">
        <f t="shared" si="4"/>
        <v>45571</v>
      </c>
      <c r="C141" s="65">
        <f t="shared" si="5"/>
        <v>1</v>
      </c>
      <c r="D141" s="65">
        <f>IF(ISNUMBER(MATCH(B141,Holidays!$E$5:$E$134,0)),1,'Data Export'!C141)</f>
        <v>1</v>
      </c>
      <c r="E141" s="66">
        <v>19</v>
      </c>
      <c r="F141" s="66" t="str">
        <f ca="1">OFFSET('ToU Table'!$B$6,'Data Export'!E141-1,'Data Export'!D141-1)</f>
        <v>Off-peak</v>
      </c>
      <c r="G141" s="66">
        <v>371.3</v>
      </c>
      <c r="H141" s="66">
        <v>371.3</v>
      </c>
      <c r="I141" s="66">
        <v>11.4</v>
      </c>
    </row>
    <row r="142" spans="2:9">
      <c r="B142" s="64">
        <f t="shared" si="4"/>
        <v>45571</v>
      </c>
      <c r="C142" s="65">
        <f t="shared" si="5"/>
        <v>1</v>
      </c>
      <c r="D142" s="65">
        <f>IF(ISNUMBER(MATCH(B142,Holidays!$E$5:$E$134,0)),1,'Data Export'!C142)</f>
        <v>1</v>
      </c>
      <c r="E142" s="66">
        <v>20</v>
      </c>
      <c r="F142" s="66" t="str">
        <f ca="1">OFFSET('ToU Table'!$B$6,'Data Export'!E142-1,'Data Export'!D142-1)</f>
        <v>Off-peak</v>
      </c>
      <c r="G142" s="66">
        <v>371.3</v>
      </c>
      <c r="H142" s="66">
        <v>371.3</v>
      </c>
      <c r="I142" s="66">
        <v>11.4</v>
      </c>
    </row>
    <row r="143" spans="2:9">
      <c r="B143" s="64">
        <f t="shared" si="4"/>
        <v>45571</v>
      </c>
      <c r="C143" s="65">
        <f t="shared" si="5"/>
        <v>1</v>
      </c>
      <c r="D143" s="65">
        <f>IF(ISNUMBER(MATCH(B143,Holidays!$E$5:$E$134,0)),1,'Data Export'!C143)</f>
        <v>1</v>
      </c>
      <c r="E143" s="66">
        <v>21</v>
      </c>
      <c r="F143" s="66" t="str">
        <f ca="1">OFFSET('ToU Table'!$B$6,'Data Export'!E143-1,'Data Export'!D143-1)</f>
        <v>Off-peak</v>
      </c>
      <c r="G143" s="66">
        <v>150.01</v>
      </c>
      <c r="H143" s="66">
        <v>150.01</v>
      </c>
      <c r="I143" s="66">
        <v>401.4</v>
      </c>
    </row>
    <row r="144" spans="2:9">
      <c r="B144" s="64">
        <f t="shared" si="4"/>
        <v>45571</v>
      </c>
      <c r="C144" s="65">
        <f t="shared" si="5"/>
        <v>1</v>
      </c>
      <c r="D144" s="65">
        <f>IF(ISNUMBER(MATCH(B144,Holidays!$E$5:$E$134,0)),1,'Data Export'!C144)</f>
        <v>1</v>
      </c>
      <c r="E144" s="66">
        <v>22</v>
      </c>
      <c r="F144" s="66" t="str">
        <f ca="1">OFFSET('ToU Table'!$B$6,'Data Export'!E144-1,'Data Export'!D144-1)</f>
        <v>Off-peak</v>
      </c>
      <c r="G144" s="66">
        <v>111</v>
      </c>
      <c r="H144" s="66">
        <v>111</v>
      </c>
      <c r="I144" s="66">
        <v>358.7</v>
      </c>
    </row>
    <row r="145" spans="2:9">
      <c r="B145" s="64">
        <f t="shared" si="4"/>
        <v>45571</v>
      </c>
      <c r="C145" s="65">
        <f t="shared" si="5"/>
        <v>1</v>
      </c>
      <c r="D145" s="65">
        <f>IF(ISNUMBER(MATCH(B145,Holidays!$E$5:$E$134,0)),1,'Data Export'!C145)</f>
        <v>1</v>
      </c>
      <c r="E145" s="66">
        <v>23</v>
      </c>
      <c r="F145" s="66" t="str">
        <f ca="1">OFFSET('ToU Table'!$B$6,'Data Export'!E145-1,'Data Export'!D145-1)</f>
        <v>Off-peak</v>
      </c>
      <c r="G145" s="66">
        <v>112.94</v>
      </c>
      <c r="H145" s="66">
        <v>225.05</v>
      </c>
      <c r="I145" s="66">
        <v>56.4</v>
      </c>
    </row>
    <row r="146" spans="2:9">
      <c r="B146" s="64">
        <f t="shared" si="4"/>
        <v>45571</v>
      </c>
      <c r="C146" s="65">
        <f t="shared" si="5"/>
        <v>1</v>
      </c>
      <c r="D146" s="65">
        <f>IF(ISNUMBER(MATCH(B146,Holidays!$E$5:$E$134,0)),1,'Data Export'!C146)</f>
        <v>1</v>
      </c>
      <c r="E146" s="66">
        <v>24</v>
      </c>
      <c r="F146" s="66" t="str">
        <f ca="1">OFFSET('ToU Table'!$B$6,'Data Export'!E146-1,'Data Export'!D146-1)</f>
        <v>Off-peak</v>
      </c>
      <c r="G146" s="66">
        <v>115.67</v>
      </c>
      <c r="H146" s="66">
        <v>225.05</v>
      </c>
      <c r="I146" s="66">
        <v>176.4</v>
      </c>
    </row>
    <row r="147" spans="2:9">
      <c r="B147" s="64">
        <f t="shared" si="4"/>
        <v>45572</v>
      </c>
      <c r="C147" s="65">
        <f t="shared" si="5"/>
        <v>2</v>
      </c>
      <c r="D147" s="65">
        <f>IF(ISNUMBER(MATCH(B147,Holidays!$E$5:$E$134,0)),1,'Data Export'!C147)</f>
        <v>2</v>
      </c>
      <c r="E147" s="66">
        <v>1</v>
      </c>
      <c r="F147" s="66" t="str">
        <f ca="1">OFFSET('ToU Table'!$B$6,'Data Export'!E147-1,'Data Export'!D147-1)</f>
        <v>Off-peak</v>
      </c>
      <c r="G147" s="66">
        <v>110.47</v>
      </c>
      <c r="H147" s="66">
        <v>200</v>
      </c>
      <c r="I147" s="66">
        <v>151.19999999999999</v>
      </c>
    </row>
    <row r="148" spans="2:9">
      <c r="B148" s="64">
        <f t="shared" si="4"/>
        <v>45572</v>
      </c>
      <c r="C148" s="65">
        <f t="shared" si="5"/>
        <v>2</v>
      </c>
      <c r="D148" s="65">
        <f>IF(ISNUMBER(MATCH(B148,Holidays!$E$5:$E$134,0)),1,'Data Export'!C148)</f>
        <v>2</v>
      </c>
      <c r="E148" s="66">
        <v>2</v>
      </c>
      <c r="F148" s="66" t="str">
        <f ca="1">OFFSET('ToU Table'!$B$6,'Data Export'!E148-1,'Data Export'!D148-1)</f>
        <v>Off-peak</v>
      </c>
      <c r="G148" s="66">
        <v>109.6</v>
      </c>
      <c r="H148" s="66">
        <v>200</v>
      </c>
      <c r="I148" s="66">
        <v>141.19999999999999</v>
      </c>
    </row>
    <row r="149" spans="2:9">
      <c r="B149" s="64">
        <f t="shared" si="4"/>
        <v>45572</v>
      </c>
      <c r="C149" s="65">
        <f t="shared" si="5"/>
        <v>2</v>
      </c>
      <c r="D149" s="65">
        <f>IF(ISNUMBER(MATCH(B149,Holidays!$E$5:$E$134,0)),1,'Data Export'!C149)</f>
        <v>2</v>
      </c>
      <c r="E149" s="66">
        <v>3</v>
      </c>
      <c r="F149" s="66" t="str">
        <f ca="1">OFFSET('ToU Table'!$B$6,'Data Export'!E149-1,'Data Export'!D149-1)</f>
        <v>Off-peak</v>
      </c>
      <c r="G149" s="66">
        <v>109.6</v>
      </c>
      <c r="H149" s="66">
        <v>200</v>
      </c>
      <c r="I149" s="66">
        <v>141.19999999999999</v>
      </c>
    </row>
    <row r="150" spans="2:9">
      <c r="B150" s="64">
        <f t="shared" si="4"/>
        <v>45572</v>
      </c>
      <c r="C150" s="65">
        <f t="shared" si="5"/>
        <v>2</v>
      </c>
      <c r="D150" s="65">
        <f>IF(ISNUMBER(MATCH(B150,Holidays!$E$5:$E$134,0)),1,'Data Export'!C150)</f>
        <v>2</v>
      </c>
      <c r="E150" s="66">
        <v>4</v>
      </c>
      <c r="F150" s="66" t="str">
        <f ca="1">OFFSET('ToU Table'!$B$6,'Data Export'!E150-1,'Data Export'!D150-1)</f>
        <v>Off-peak</v>
      </c>
      <c r="G150" s="66">
        <v>110.25</v>
      </c>
      <c r="H150" s="66">
        <v>200</v>
      </c>
      <c r="I150" s="66">
        <v>141.19999999999999</v>
      </c>
    </row>
    <row r="151" spans="2:9">
      <c r="B151" s="64">
        <f t="shared" si="4"/>
        <v>45572</v>
      </c>
      <c r="C151" s="65">
        <f t="shared" si="5"/>
        <v>2</v>
      </c>
      <c r="D151" s="65">
        <f>IF(ISNUMBER(MATCH(B151,Holidays!$E$5:$E$134,0)),1,'Data Export'!C151)</f>
        <v>2</v>
      </c>
      <c r="E151" s="66">
        <v>5</v>
      </c>
      <c r="F151" s="66" t="str">
        <f ca="1">OFFSET('ToU Table'!$B$6,'Data Export'!E151-1,'Data Export'!D151-1)</f>
        <v>Off-peak</v>
      </c>
      <c r="G151" s="66">
        <v>114.92</v>
      </c>
      <c r="H151" s="66">
        <v>234.69</v>
      </c>
      <c r="I151" s="66">
        <v>151.19999999999999</v>
      </c>
    </row>
    <row r="152" spans="2:9">
      <c r="B152" s="64">
        <f t="shared" si="4"/>
        <v>45572</v>
      </c>
      <c r="C152" s="65">
        <f t="shared" si="5"/>
        <v>2</v>
      </c>
      <c r="D152" s="65">
        <f>IF(ISNUMBER(MATCH(B152,Holidays!$E$5:$E$134,0)),1,'Data Export'!C152)</f>
        <v>2</v>
      </c>
      <c r="E152" s="66">
        <v>6</v>
      </c>
      <c r="F152" s="66" t="str">
        <f ca="1">OFFSET('ToU Table'!$B$6,'Data Export'!E152-1,'Data Export'!D152-1)</f>
        <v>Off-peak</v>
      </c>
      <c r="G152" s="66">
        <v>286.86</v>
      </c>
      <c r="H152" s="66">
        <v>286.86</v>
      </c>
      <c r="I152" s="66">
        <v>102.8</v>
      </c>
    </row>
    <row r="153" spans="2:9">
      <c r="B153" s="64">
        <f t="shared" si="4"/>
        <v>45572</v>
      </c>
      <c r="C153" s="65">
        <f t="shared" si="5"/>
        <v>2</v>
      </c>
      <c r="D153" s="65">
        <f>IF(ISNUMBER(MATCH(B153,Holidays!$E$5:$E$134,0)),1,'Data Export'!C153)</f>
        <v>2</v>
      </c>
      <c r="E153" s="66">
        <v>7</v>
      </c>
      <c r="F153" s="66" t="str">
        <f ca="1">OFFSET('ToU Table'!$B$6,'Data Export'!E153-1,'Data Export'!D153-1)</f>
        <v>Standard</v>
      </c>
      <c r="G153" s="66">
        <v>317.04000000000002</v>
      </c>
      <c r="H153" s="66">
        <v>317.04000000000002</v>
      </c>
      <c r="I153" s="66">
        <v>11.2</v>
      </c>
    </row>
    <row r="154" spans="2:9">
      <c r="B154" s="64">
        <f t="shared" si="4"/>
        <v>45572</v>
      </c>
      <c r="C154" s="65">
        <f t="shared" si="5"/>
        <v>2</v>
      </c>
      <c r="D154" s="65">
        <f>IF(ISNUMBER(MATCH(B154,Holidays!$E$5:$E$134,0)),1,'Data Export'!C154)</f>
        <v>2</v>
      </c>
      <c r="E154" s="66">
        <v>8</v>
      </c>
      <c r="F154" s="66" t="str">
        <f ca="1">OFFSET('ToU Table'!$B$6,'Data Export'!E154-1,'Data Export'!D154-1)</f>
        <v>Peak</v>
      </c>
      <c r="G154" s="66">
        <v>258.55</v>
      </c>
      <c r="H154" s="66">
        <v>258.55</v>
      </c>
      <c r="I154" s="66">
        <v>22.9</v>
      </c>
    </row>
    <row r="155" spans="2:9">
      <c r="B155" s="64">
        <f t="shared" si="4"/>
        <v>45572</v>
      </c>
      <c r="C155" s="65">
        <f t="shared" si="5"/>
        <v>2</v>
      </c>
      <c r="D155" s="65">
        <f>IF(ISNUMBER(MATCH(B155,Holidays!$E$5:$E$134,0)),1,'Data Export'!C155)</f>
        <v>2</v>
      </c>
      <c r="E155" s="66">
        <v>9</v>
      </c>
      <c r="F155" s="66" t="str">
        <f ca="1">OFFSET('ToU Table'!$B$6,'Data Export'!E155-1,'Data Export'!D155-1)</f>
        <v>Peak</v>
      </c>
      <c r="G155" s="66">
        <v>256.27999999999997</v>
      </c>
      <c r="H155" s="66">
        <v>256.27999999999997</v>
      </c>
      <c r="I155" s="66">
        <v>27.4</v>
      </c>
    </row>
    <row r="156" spans="2:9">
      <c r="B156" s="64">
        <f t="shared" ref="B156:B219" si="6">B132+1</f>
        <v>45572</v>
      </c>
      <c r="C156" s="65">
        <f t="shared" si="5"/>
        <v>2</v>
      </c>
      <c r="D156" s="65">
        <f>IF(ISNUMBER(MATCH(B156,Holidays!$E$5:$E$134,0)),1,'Data Export'!C156)</f>
        <v>2</v>
      </c>
      <c r="E156" s="66">
        <v>10</v>
      </c>
      <c r="F156" s="66" t="str">
        <f ca="1">OFFSET('ToU Table'!$B$6,'Data Export'!E156-1,'Data Export'!D156-1)</f>
        <v>Peak</v>
      </c>
      <c r="G156" s="66">
        <v>165</v>
      </c>
      <c r="H156" s="66">
        <v>225.45</v>
      </c>
      <c r="I156" s="66">
        <v>0</v>
      </c>
    </row>
    <row r="157" spans="2:9">
      <c r="B157" s="64">
        <f t="shared" si="6"/>
        <v>45572</v>
      </c>
      <c r="C157" s="65">
        <f t="shared" si="5"/>
        <v>2</v>
      </c>
      <c r="D157" s="65">
        <f>IF(ISNUMBER(MATCH(B157,Holidays!$E$5:$E$134,0)),1,'Data Export'!C157)</f>
        <v>2</v>
      </c>
      <c r="E157" s="66">
        <v>11</v>
      </c>
      <c r="F157" s="66" t="str">
        <f ca="1">OFFSET('ToU Table'!$B$6,'Data Export'!E157-1,'Data Export'!D157-1)</f>
        <v>Standard</v>
      </c>
      <c r="G157" s="66">
        <v>150.09</v>
      </c>
      <c r="H157" s="66">
        <v>150.09</v>
      </c>
      <c r="I157" s="66">
        <v>56.2</v>
      </c>
    </row>
    <row r="158" spans="2:9">
      <c r="B158" s="64">
        <f t="shared" si="6"/>
        <v>45572</v>
      </c>
      <c r="C158" s="65">
        <f t="shared" si="5"/>
        <v>2</v>
      </c>
      <c r="D158" s="65">
        <f>IF(ISNUMBER(MATCH(B158,Holidays!$E$5:$E$134,0)),1,'Data Export'!C158)</f>
        <v>2</v>
      </c>
      <c r="E158" s="66">
        <v>12</v>
      </c>
      <c r="F158" s="66" t="str">
        <f ca="1">OFFSET('ToU Table'!$B$6,'Data Export'!E158-1,'Data Export'!D158-1)</f>
        <v>Standard</v>
      </c>
      <c r="G158" s="66">
        <v>150.05000000000001</v>
      </c>
      <c r="H158" s="66">
        <v>154.5</v>
      </c>
      <c r="I158" s="66">
        <v>0</v>
      </c>
    </row>
    <row r="159" spans="2:9">
      <c r="B159" s="64">
        <f t="shared" si="6"/>
        <v>45572</v>
      </c>
      <c r="C159" s="65">
        <f t="shared" si="5"/>
        <v>2</v>
      </c>
      <c r="D159" s="65">
        <f>IF(ISNUMBER(MATCH(B159,Holidays!$E$5:$E$134,0)),1,'Data Export'!C159)</f>
        <v>2</v>
      </c>
      <c r="E159" s="66">
        <v>13</v>
      </c>
      <c r="F159" s="66" t="str">
        <f ca="1">OFFSET('ToU Table'!$B$6,'Data Export'!E159-1,'Data Export'!D159-1)</f>
        <v>Standard</v>
      </c>
      <c r="G159" s="66">
        <v>150.1</v>
      </c>
      <c r="H159" s="66">
        <v>186.67</v>
      </c>
      <c r="I159" s="66">
        <v>10</v>
      </c>
    </row>
    <row r="160" spans="2:9">
      <c r="B160" s="64">
        <f t="shared" si="6"/>
        <v>45572</v>
      </c>
      <c r="C160" s="65">
        <f t="shared" si="5"/>
        <v>2</v>
      </c>
      <c r="D160" s="65">
        <f>IF(ISNUMBER(MATCH(B160,Holidays!$E$5:$E$134,0)),1,'Data Export'!C160)</f>
        <v>2</v>
      </c>
      <c r="E160" s="66">
        <v>14</v>
      </c>
      <c r="F160" s="66" t="str">
        <f ca="1">OFFSET('ToU Table'!$B$6,'Data Export'!E160-1,'Data Export'!D160-1)</f>
        <v>Standard</v>
      </c>
      <c r="G160" s="66">
        <v>150.1</v>
      </c>
      <c r="H160" s="66">
        <v>186.67</v>
      </c>
      <c r="I160" s="66">
        <v>10</v>
      </c>
    </row>
    <row r="161" spans="2:9">
      <c r="B161" s="64">
        <f t="shared" si="6"/>
        <v>45572</v>
      </c>
      <c r="C161" s="65">
        <f t="shared" si="5"/>
        <v>2</v>
      </c>
      <c r="D161" s="65">
        <f>IF(ISNUMBER(MATCH(B161,Holidays!$E$5:$E$134,0)),1,'Data Export'!C161)</f>
        <v>2</v>
      </c>
      <c r="E161" s="66">
        <v>15</v>
      </c>
      <c r="F161" s="66" t="str">
        <f ca="1">OFFSET('ToU Table'!$B$6,'Data Export'!E161-1,'Data Export'!D161-1)</f>
        <v>Standard</v>
      </c>
      <c r="G161" s="66">
        <v>158.91</v>
      </c>
      <c r="H161" s="66">
        <v>186.67</v>
      </c>
      <c r="I161" s="66">
        <v>10</v>
      </c>
    </row>
    <row r="162" spans="2:9">
      <c r="B162" s="64">
        <f t="shared" si="6"/>
        <v>45572</v>
      </c>
      <c r="C162" s="65">
        <f t="shared" si="5"/>
        <v>2</v>
      </c>
      <c r="D162" s="65">
        <f>IF(ISNUMBER(MATCH(B162,Holidays!$E$5:$E$134,0)),1,'Data Export'!C162)</f>
        <v>2</v>
      </c>
      <c r="E162" s="66">
        <v>16</v>
      </c>
      <c r="F162" s="66" t="str">
        <f ca="1">OFFSET('ToU Table'!$B$6,'Data Export'!E162-1,'Data Export'!D162-1)</f>
        <v>Standard</v>
      </c>
      <c r="G162" s="66">
        <v>165.64</v>
      </c>
      <c r="H162" s="66">
        <v>188</v>
      </c>
      <c r="I162" s="66">
        <v>10</v>
      </c>
    </row>
    <row r="163" spans="2:9">
      <c r="B163" s="64">
        <f t="shared" si="6"/>
        <v>45572</v>
      </c>
      <c r="C163" s="65">
        <f t="shared" si="5"/>
        <v>2</v>
      </c>
      <c r="D163" s="65">
        <f>IF(ISNUMBER(MATCH(B163,Holidays!$E$5:$E$134,0)),1,'Data Export'!C163)</f>
        <v>2</v>
      </c>
      <c r="E163" s="66">
        <v>17</v>
      </c>
      <c r="F163" s="66" t="str">
        <f ca="1">OFFSET('ToU Table'!$B$6,'Data Export'!E163-1,'Data Export'!D163-1)</f>
        <v>Standard</v>
      </c>
      <c r="G163" s="66">
        <v>254.4</v>
      </c>
      <c r="H163" s="66">
        <v>254.4</v>
      </c>
      <c r="I163" s="66">
        <v>71.2</v>
      </c>
    </row>
    <row r="164" spans="2:9">
      <c r="B164" s="64">
        <f t="shared" si="6"/>
        <v>45572</v>
      </c>
      <c r="C164" s="65">
        <f t="shared" si="5"/>
        <v>2</v>
      </c>
      <c r="D164" s="65">
        <f>IF(ISNUMBER(MATCH(B164,Holidays!$E$5:$E$134,0)),1,'Data Export'!C164)</f>
        <v>2</v>
      </c>
      <c r="E164" s="66">
        <v>18</v>
      </c>
      <c r="F164" s="66" t="str">
        <f ca="1">OFFSET('ToU Table'!$B$6,'Data Export'!E164-1,'Data Export'!D164-1)</f>
        <v>Standard</v>
      </c>
      <c r="G164" s="66">
        <v>371.28</v>
      </c>
      <c r="H164" s="66">
        <v>371.28</v>
      </c>
      <c r="I164" s="66">
        <v>26.2</v>
      </c>
    </row>
    <row r="165" spans="2:9">
      <c r="B165" s="64">
        <f t="shared" si="6"/>
        <v>45572</v>
      </c>
      <c r="C165" s="65">
        <f t="shared" si="5"/>
        <v>2</v>
      </c>
      <c r="D165" s="65">
        <f>IF(ISNUMBER(MATCH(B165,Holidays!$E$5:$E$134,0)),1,'Data Export'!C165)</f>
        <v>2</v>
      </c>
      <c r="E165" s="66">
        <v>19</v>
      </c>
      <c r="F165" s="66" t="str">
        <f ca="1">OFFSET('ToU Table'!$B$6,'Data Export'!E165-1,'Data Export'!D165-1)</f>
        <v>Peak</v>
      </c>
      <c r="G165" s="66">
        <v>371.3</v>
      </c>
      <c r="H165" s="66">
        <v>371.3</v>
      </c>
      <c r="I165" s="66">
        <v>11.2</v>
      </c>
    </row>
    <row r="166" spans="2:9">
      <c r="B166" s="64">
        <f t="shared" si="6"/>
        <v>45572</v>
      </c>
      <c r="C166" s="65">
        <f t="shared" si="5"/>
        <v>2</v>
      </c>
      <c r="D166" s="65">
        <f>IF(ISNUMBER(MATCH(B166,Holidays!$E$5:$E$134,0)),1,'Data Export'!C166)</f>
        <v>2</v>
      </c>
      <c r="E166" s="66">
        <v>20</v>
      </c>
      <c r="F166" s="66" t="str">
        <f ca="1">OFFSET('ToU Table'!$B$6,'Data Export'!E166-1,'Data Export'!D166-1)</f>
        <v>Peak</v>
      </c>
      <c r="G166" s="66">
        <v>371.3</v>
      </c>
      <c r="H166" s="66">
        <v>371.3</v>
      </c>
      <c r="I166" s="66">
        <v>11.2</v>
      </c>
    </row>
    <row r="167" spans="2:9">
      <c r="B167" s="64">
        <f t="shared" si="6"/>
        <v>45572</v>
      </c>
      <c r="C167" s="65">
        <f t="shared" si="5"/>
        <v>2</v>
      </c>
      <c r="D167" s="65">
        <f>IF(ISNUMBER(MATCH(B167,Holidays!$E$5:$E$134,0)),1,'Data Export'!C167)</f>
        <v>2</v>
      </c>
      <c r="E167" s="66">
        <v>21</v>
      </c>
      <c r="F167" s="66" t="str">
        <f ca="1">OFFSET('ToU Table'!$B$6,'Data Export'!E167-1,'Data Export'!D167-1)</f>
        <v>Peak</v>
      </c>
      <c r="G167" s="66">
        <v>150.06</v>
      </c>
      <c r="H167" s="66">
        <v>150.06</v>
      </c>
      <c r="I167" s="66">
        <v>401.2</v>
      </c>
    </row>
    <row r="168" spans="2:9">
      <c r="B168" s="64">
        <f t="shared" si="6"/>
        <v>45572</v>
      </c>
      <c r="C168" s="65">
        <f t="shared" si="5"/>
        <v>2</v>
      </c>
      <c r="D168" s="65">
        <f>IF(ISNUMBER(MATCH(B168,Holidays!$E$5:$E$134,0)),1,'Data Export'!C168)</f>
        <v>2</v>
      </c>
      <c r="E168" s="66">
        <v>22</v>
      </c>
      <c r="F168" s="66" t="str">
        <f ca="1">OFFSET('ToU Table'!$B$6,'Data Export'!E168-1,'Data Export'!D168-1)</f>
        <v>Standard</v>
      </c>
      <c r="G168" s="66">
        <v>112.32</v>
      </c>
      <c r="H168" s="66">
        <v>150.02000000000001</v>
      </c>
      <c r="I168" s="66">
        <v>292</v>
      </c>
    </row>
    <row r="169" spans="2:9">
      <c r="B169" s="64">
        <f t="shared" si="6"/>
        <v>45572</v>
      </c>
      <c r="C169" s="65">
        <f t="shared" si="5"/>
        <v>2</v>
      </c>
      <c r="D169" s="65">
        <f>IF(ISNUMBER(MATCH(B169,Holidays!$E$5:$E$134,0)),1,'Data Export'!C169)</f>
        <v>2</v>
      </c>
      <c r="E169" s="66">
        <v>23</v>
      </c>
      <c r="F169" s="66" t="str">
        <f ca="1">OFFSET('ToU Table'!$B$6,'Data Export'!E169-1,'Data Export'!D169-1)</f>
        <v>Off-peak</v>
      </c>
      <c r="G169" s="66">
        <v>121.76</v>
      </c>
      <c r="H169" s="66">
        <v>228.61</v>
      </c>
      <c r="I169" s="66">
        <v>136.19999999999999</v>
      </c>
    </row>
    <row r="170" spans="2:9">
      <c r="B170" s="64">
        <f t="shared" si="6"/>
        <v>45572</v>
      </c>
      <c r="C170" s="65">
        <f t="shared" si="5"/>
        <v>2</v>
      </c>
      <c r="D170" s="65">
        <f>IF(ISNUMBER(MATCH(B170,Holidays!$E$5:$E$134,0)),1,'Data Export'!C170)</f>
        <v>2</v>
      </c>
      <c r="E170" s="66">
        <v>24</v>
      </c>
      <c r="F170" s="66" t="str">
        <f ca="1">OFFSET('ToU Table'!$B$6,'Data Export'!E170-1,'Data Export'!D170-1)</f>
        <v>Off-peak</v>
      </c>
      <c r="G170" s="66">
        <v>116.11</v>
      </c>
      <c r="H170" s="66">
        <v>232.14</v>
      </c>
      <c r="I170" s="66">
        <v>176.2</v>
      </c>
    </row>
    <row r="171" spans="2:9">
      <c r="B171" s="64">
        <f t="shared" si="6"/>
        <v>45573</v>
      </c>
      <c r="C171" s="65">
        <f t="shared" si="5"/>
        <v>3</v>
      </c>
      <c r="D171" s="65">
        <f>IF(ISNUMBER(MATCH(B171,Holidays!$E$5:$E$134,0)),1,'Data Export'!C171)</f>
        <v>3</v>
      </c>
      <c r="E171" s="66">
        <v>1</v>
      </c>
      <c r="F171" s="66" t="str">
        <f ca="1">OFFSET('ToU Table'!$B$6,'Data Export'!E171-1,'Data Export'!D171-1)</f>
        <v>Off-peak</v>
      </c>
      <c r="G171" s="66">
        <v>116</v>
      </c>
      <c r="H171" s="66">
        <v>192.09</v>
      </c>
      <c r="I171" s="66">
        <v>160.19999999999999</v>
      </c>
    </row>
    <row r="172" spans="2:9">
      <c r="B172" s="64">
        <f t="shared" si="6"/>
        <v>45573</v>
      </c>
      <c r="C172" s="65">
        <f t="shared" si="5"/>
        <v>3</v>
      </c>
      <c r="D172" s="65">
        <f>IF(ISNUMBER(MATCH(B172,Holidays!$E$5:$E$134,0)),1,'Data Export'!C172)</f>
        <v>3</v>
      </c>
      <c r="E172" s="66">
        <v>2</v>
      </c>
      <c r="F172" s="66" t="str">
        <f ca="1">OFFSET('ToU Table'!$B$6,'Data Export'!E172-1,'Data Export'!D172-1)</f>
        <v>Off-peak</v>
      </c>
      <c r="G172" s="66">
        <v>116</v>
      </c>
      <c r="H172" s="66">
        <v>192.09</v>
      </c>
      <c r="I172" s="66">
        <v>155.19999999999999</v>
      </c>
    </row>
    <row r="173" spans="2:9">
      <c r="B173" s="64">
        <f t="shared" si="6"/>
        <v>45573</v>
      </c>
      <c r="C173" s="65">
        <f t="shared" si="5"/>
        <v>3</v>
      </c>
      <c r="D173" s="65">
        <f>IF(ISNUMBER(MATCH(B173,Holidays!$E$5:$E$134,0)),1,'Data Export'!C173)</f>
        <v>3</v>
      </c>
      <c r="E173" s="66">
        <v>3</v>
      </c>
      <c r="F173" s="66" t="str">
        <f ca="1">OFFSET('ToU Table'!$B$6,'Data Export'!E173-1,'Data Export'!D173-1)</f>
        <v>Off-peak</v>
      </c>
      <c r="G173" s="66">
        <v>116</v>
      </c>
      <c r="H173" s="66">
        <v>192.09</v>
      </c>
      <c r="I173" s="66">
        <v>153.19999999999999</v>
      </c>
    </row>
    <row r="174" spans="2:9">
      <c r="B174" s="64">
        <f t="shared" si="6"/>
        <v>45573</v>
      </c>
      <c r="C174" s="65">
        <f t="shared" si="5"/>
        <v>3</v>
      </c>
      <c r="D174" s="65">
        <f>IF(ISNUMBER(MATCH(B174,Holidays!$E$5:$E$134,0)),1,'Data Export'!C174)</f>
        <v>3</v>
      </c>
      <c r="E174" s="66">
        <v>4</v>
      </c>
      <c r="F174" s="66" t="str">
        <f ca="1">OFFSET('ToU Table'!$B$6,'Data Export'!E174-1,'Data Export'!D174-1)</f>
        <v>Off-peak</v>
      </c>
      <c r="G174" s="66">
        <v>116</v>
      </c>
      <c r="H174" s="66">
        <v>192.09</v>
      </c>
      <c r="I174" s="66">
        <v>153.19999999999999</v>
      </c>
    </row>
    <row r="175" spans="2:9">
      <c r="B175" s="64">
        <f t="shared" si="6"/>
        <v>45573</v>
      </c>
      <c r="C175" s="65">
        <f t="shared" si="5"/>
        <v>3</v>
      </c>
      <c r="D175" s="65">
        <f>IF(ISNUMBER(MATCH(B175,Holidays!$E$5:$E$134,0)),1,'Data Export'!C175)</f>
        <v>3</v>
      </c>
      <c r="E175" s="66">
        <v>5</v>
      </c>
      <c r="F175" s="66" t="str">
        <f ca="1">OFFSET('ToU Table'!$B$6,'Data Export'!E175-1,'Data Export'!D175-1)</f>
        <v>Off-peak</v>
      </c>
      <c r="G175" s="66">
        <v>124.98</v>
      </c>
      <c r="H175" s="66">
        <v>225.8</v>
      </c>
      <c r="I175" s="66">
        <v>180.2</v>
      </c>
    </row>
    <row r="176" spans="2:9">
      <c r="B176" s="64">
        <f t="shared" si="6"/>
        <v>45573</v>
      </c>
      <c r="C176" s="65">
        <f t="shared" si="5"/>
        <v>3</v>
      </c>
      <c r="D176" s="65">
        <f>IF(ISNUMBER(MATCH(B176,Holidays!$E$5:$E$134,0)),1,'Data Export'!C176)</f>
        <v>3</v>
      </c>
      <c r="E176" s="66">
        <v>6</v>
      </c>
      <c r="F176" s="66" t="str">
        <f ca="1">OFFSET('ToU Table'!$B$6,'Data Export'!E176-1,'Data Export'!D176-1)</f>
        <v>Off-peak</v>
      </c>
      <c r="G176" s="66">
        <v>297.52999999999997</v>
      </c>
      <c r="H176" s="66">
        <v>297.52999999999997</v>
      </c>
      <c r="I176" s="66">
        <v>90</v>
      </c>
    </row>
    <row r="177" spans="2:9">
      <c r="B177" s="64">
        <f t="shared" si="6"/>
        <v>45573</v>
      </c>
      <c r="C177" s="65">
        <f t="shared" si="5"/>
        <v>3</v>
      </c>
      <c r="D177" s="65">
        <f>IF(ISNUMBER(MATCH(B177,Holidays!$E$5:$E$134,0)),1,'Data Export'!C177)</f>
        <v>3</v>
      </c>
      <c r="E177" s="66">
        <v>7</v>
      </c>
      <c r="F177" s="66" t="str">
        <f ca="1">OFFSET('ToU Table'!$B$6,'Data Export'!E177-1,'Data Export'!D177-1)</f>
        <v>Standard</v>
      </c>
      <c r="G177" s="66">
        <v>315.39</v>
      </c>
      <c r="H177" s="66">
        <v>315.39</v>
      </c>
      <c r="I177" s="66">
        <v>21.2</v>
      </c>
    </row>
    <row r="178" spans="2:9">
      <c r="B178" s="64">
        <f t="shared" si="6"/>
        <v>45573</v>
      </c>
      <c r="C178" s="65">
        <f t="shared" si="5"/>
        <v>3</v>
      </c>
      <c r="D178" s="65">
        <f>IF(ISNUMBER(MATCH(B178,Holidays!$E$5:$E$134,0)),1,'Data Export'!C178)</f>
        <v>3</v>
      </c>
      <c r="E178" s="66">
        <v>8</v>
      </c>
      <c r="F178" s="66" t="str">
        <f ca="1">OFFSET('ToU Table'!$B$6,'Data Export'!E178-1,'Data Export'!D178-1)</f>
        <v>Peak</v>
      </c>
      <c r="G178" s="66">
        <v>304.58999999999997</v>
      </c>
      <c r="H178" s="66">
        <v>304.58999999999997</v>
      </c>
      <c r="I178" s="66">
        <v>50</v>
      </c>
    </row>
    <row r="179" spans="2:9">
      <c r="B179" s="64">
        <f t="shared" si="6"/>
        <v>45573</v>
      </c>
      <c r="C179" s="65">
        <f t="shared" si="5"/>
        <v>3</v>
      </c>
      <c r="D179" s="65">
        <f>IF(ISNUMBER(MATCH(B179,Holidays!$E$5:$E$134,0)),1,'Data Export'!C179)</f>
        <v>3</v>
      </c>
      <c r="E179" s="66">
        <v>9</v>
      </c>
      <c r="F179" s="66" t="str">
        <f ca="1">OFFSET('ToU Table'!$B$6,'Data Export'!E179-1,'Data Export'!D179-1)</f>
        <v>Peak</v>
      </c>
      <c r="G179" s="66">
        <v>303.97000000000003</v>
      </c>
      <c r="H179" s="66">
        <v>303.97000000000003</v>
      </c>
      <c r="I179" s="66">
        <v>45</v>
      </c>
    </row>
    <row r="180" spans="2:9">
      <c r="B180" s="64">
        <f t="shared" si="6"/>
        <v>45573</v>
      </c>
      <c r="C180" s="65">
        <f t="shared" si="5"/>
        <v>3</v>
      </c>
      <c r="D180" s="65">
        <f>IF(ISNUMBER(MATCH(B180,Holidays!$E$5:$E$134,0)),1,'Data Export'!C180)</f>
        <v>3</v>
      </c>
      <c r="E180" s="66">
        <v>10</v>
      </c>
      <c r="F180" s="66" t="str">
        <f ca="1">OFFSET('ToU Table'!$B$6,'Data Export'!E180-1,'Data Export'!D180-1)</f>
        <v>Peak</v>
      </c>
      <c r="G180" s="66">
        <v>303.66000000000003</v>
      </c>
      <c r="H180" s="66">
        <v>317</v>
      </c>
      <c r="I180" s="66">
        <v>5</v>
      </c>
    </row>
    <row r="181" spans="2:9">
      <c r="B181" s="64">
        <f t="shared" si="6"/>
        <v>45573</v>
      </c>
      <c r="C181" s="65">
        <f t="shared" si="5"/>
        <v>3</v>
      </c>
      <c r="D181" s="65">
        <f>IF(ISNUMBER(MATCH(B181,Holidays!$E$5:$E$134,0)),1,'Data Export'!C181)</f>
        <v>3</v>
      </c>
      <c r="E181" s="66">
        <v>11</v>
      </c>
      <c r="F181" s="66" t="str">
        <f ca="1">OFFSET('ToU Table'!$B$6,'Data Export'!E181-1,'Data Export'!D181-1)</f>
        <v>Standard</v>
      </c>
      <c r="G181" s="66">
        <v>198.98</v>
      </c>
      <c r="H181" s="66">
        <v>315.70999999999998</v>
      </c>
      <c r="I181" s="66">
        <v>10</v>
      </c>
    </row>
    <row r="182" spans="2:9">
      <c r="B182" s="64">
        <f t="shared" si="6"/>
        <v>45573</v>
      </c>
      <c r="C182" s="65">
        <f t="shared" si="5"/>
        <v>3</v>
      </c>
      <c r="D182" s="65">
        <f>IF(ISNUMBER(MATCH(B182,Holidays!$E$5:$E$134,0)),1,'Data Export'!C182)</f>
        <v>3</v>
      </c>
      <c r="E182" s="66">
        <v>12</v>
      </c>
      <c r="F182" s="66" t="str">
        <f ca="1">OFFSET('ToU Table'!$B$6,'Data Export'!E182-1,'Data Export'!D182-1)</f>
        <v>Standard</v>
      </c>
      <c r="G182" s="66">
        <v>150.1</v>
      </c>
      <c r="H182" s="66">
        <v>188.33</v>
      </c>
      <c r="I182" s="66">
        <v>5</v>
      </c>
    </row>
    <row r="183" spans="2:9">
      <c r="B183" s="64">
        <f t="shared" si="6"/>
        <v>45573</v>
      </c>
      <c r="C183" s="65">
        <f t="shared" si="5"/>
        <v>3</v>
      </c>
      <c r="D183" s="65">
        <f>IF(ISNUMBER(MATCH(B183,Holidays!$E$5:$E$134,0)),1,'Data Export'!C183)</f>
        <v>3</v>
      </c>
      <c r="E183" s="66">
        <v>13</v>
      </c>
      <c r="F183" s="66" t="str">
        <f ca="1">OFFSET('ToU Table'!$B$6,'Data Export'!E183-1,'Data Export'!D183-1)</f>
        <v>Standard</v>
      </c>
      <c r="G183" s="66">
        <v>150.08000000000001</v>
      </c>
      <c r="H183" s="66">
        <v>188.33</v>
      </c>
      <c r="I183" s="66">
        <v>5</v>
      </c>
    </row>
    <row r="184" spans="2:9">
      <c r="B184" s="64">
        <f t="shared" si="6"/>
        <v>45573</v>
      </c>
      <c r="C184" s="65">
        <f t="shared" si="5"/>
        <v>3</v>
      </c>
      <c r="D184" s="65">
        <f>IF(ISNUMBER(MATCH(B184,Holidays!$E$5:$E$134,0)),1,'Data Export'!C184)</f>
        <v>3</v>
      </c>
      <c r="E184" s="66">
        <v>14</v>
      </c>
      <c r="F184" s="66" t="str">
        <f ca="1">OFFSET('ToU Table'!$B$6,'Data Export'!E184-1,'Data Export'!D184-1)</f>
        <v>Standard</v>
      </c>
      <c r="G184" s="66">
        <v>150.09</v>
      </c>
      <c r="H184" s="66">
        <v>188.75</v>
      </c>
      <c r="I184" s="66">
        <v>5</v>
      </c>
    </row>
    <row r="185" spans="2:9">
      <c r="B185" s="64">
        <f t="shared" si="6"/>
        <v>45573</v>
      </c>
      <c r="C185" s="65">
        <f t="shared" si="5"/>
        <v>3</v>
      </c>
      <c r="D185" s="65">
        <f>IF(ISNUMBER(MATCH(B185,Holidays!$E$5:$E$134,0)),1,'Data Export'!C185)</f>
        <v>3</v>
      </c>
      <c r="E185" s="66">
        <v>15</v>
      </c>
      <c r="F185" s="66" t="str">
        <f ca="1">OFFSET('ToU Table'!$B$6,'Data Export'!E185-1,'Data Export'!D185-1)</f>
        <v>Standard</v>
      </c>
      <c r="G185" s="66">
        <v>179.09</v>
      </c>
      <c r="H185" s="66">
        <v>189.17</v>
      </c>
      <c r="I185" s="66">
        <v>5</v>
      </c>
    </row>
    <row r="186" spans="2:9">
      <c r="B186" s="64">
        <f t="shared" si="6"/>
        <v>45573</v>
      </c>
      <c r="C186" s="65">
        <f t="shared" si="5"/>
        <v>3</v>
      </c>
      <c r="D186" s="65">
        <f>IF(ISNUMBER(MATCH(B186,Holidays!$E$5:$E$134,0)),1,'Data Export'!C186)</f>
        <v>3</v>
      </c>
      <c r="E186" s="66">
        <v>16</v>
      </c>
      <c r="F186" s="66" t="str">
        <f ca="1">OFFSET('ToU Table'!$B$6,'Data Export'!E186-1,'Data Export'!D186-1)</f>
        <v>Standard</v>
      </c>
      <c r="G186" s="66">
        <v>183.85</v>
      </c>
      <c r="H186" s="66">
        <v>189.44</v>
      </c>
      <c r="I186" s="66">
        <v>5</v>
      </c>
    </row>
    <row r="187" spans="2:9">
      <c r="B187" s="64">
        <f t="shared" si="6"/>
        <v>45573</v>
      </c>
      <c r="C187" s="65">
        <f t="shared" si="5"/>
        <v>3</v>
      </c>
      <c r="D187" s="65">
        <f>IF(ISNUMBER(MATCH(B187,Holidays!$E$5:$E$134,0)),1,'Data Export'!C187)</f>
        <v>3</v>
      </c>
      <c r="E187" s="66">
        <v>17</v>
      </c>
      <c r="F187" s="66" t="str">
        <f ca="1">OFFSET('ToU Table'!$B$6,'Data Export'!E187-1,'Data Export'!D187-1)</f>
        <v>Standard</v>
      </c>
      <c r="G187" s="66">
        <v>300.7</v>
      </c>
      <c r="H187" s="66">
        <v>300.7</v>
      </c>
      <c r="I187" s="66">
        <v>36.200000000000003</v>
      </c>
    </row>
    <row r="188" spans="2:9">
      <c r="B188" s="64">
        <f t="shared" si="6"/>
        <v>45573</v>
      </c>
      <c r="C188" s="65">
        <f t="shared" si="5"/>
        <v>3</v>
      </c>
      <c r="D188" s="65">
        <f>IF(ISNUMBER(MATCH(B188,Holidays!$E$5:$E$134,0)),1,'Data Export'!C188)</f>
        <v>3</v>
      </c>
      <c r="E188" s="66">
        <v>18</v>
      </c>
      <c r="F188" s="66" t="str">
        <f ca="1">OFFSET('ToU Table'!$B$6,'Data Export'!E188-1,'Data Export'!D188-1)</f>
        <v>Standard</v>
      </c>
      <c r="G188" s="66">
        <v>371.29</v>
      </c>
      <c r="H188" s="66">
        <v>371.29</v>
      </c>
      <c r="I188" s="66">
        <v>11.2</v>
      </c>
    </row>
    <row r="189" spans="2:9">
      <c r="B189" s="64">
        <f t="shared" si="6"/>
        <v>45573</v>
      </c>
      <c r="C189" s="65">
        <f t="shared" si="5"/>
        <v>3</v>
      </c>
      <c r="D189" s="65">
        <f>IF(ISNUMBER(MATCH(B189,Holidays!$E$5:$E$134,0)),1,'Data Export'!C189)</f>
        <v>3</v>
      </c>
      <c r="E189" s="66">
        <v>19</v>
      </c>
      <c r="F189" s="66" t="str">
        <f ca="1">OFFSET('ToU Table'!$B$6,'Data Export'!E189-1,'Data Export'!D189-1)</f>
        <v>Peak</v>
      </c>
      <c r="G189" s="66">
        <v>371.3</v>
      </c>
      <c r="H189" s="66">
        <v>371.3</v>
      </c>
      <c r="I189" s="66">
        <v>11.2</v>
      </c>
    </row>
    <row r="190" spans="2:9">
      <c r="B190" s="64">
        <f t="shared" si="6"/>
        <v>45573</v>
      </c>
      <c r="C190" s="65">
        <f t="shared" si="5"/>
        <v>3</v>
      </c>
      <c r="D190" s="65">
        <f>IF(ISNUMBER(MATCH(B190,Holidays!$E$5:$E$134,0)),1,'Data Export'!C190)</f>
        <v>3</v>
      </c>
      <c r="E190" s="66">
        <v>20</v>
      </c>
      <c r="F190" s="66" t="str">
        <f ca="1">OFFSET('ToU Table'!$B$6,'Data Export'!E190-1,'Data Export'!D190-1)</f>
        <v>Peak</v>
      </c>
      <c r="G190" s="66">
        <v>371.3</v>
      </c>
      <c r="H190" s="66">
        <v>371.3</v>
      </c>
      <c r="I190" s="66">
        <v>11.2</v>
      </c>
    </row>
    <row r="191" spans="2:9">
      <c r="B191" s="64">
        <f t="shared" si="6"/>
        <v>45573</v>
      </c>
      <c r="C191" s="65">
        <f t="shared" si="5"/>
        <v>3</v>
      </c>
      <c r="D191" s="65">
        <f>IF(ISNUMBER(MATCH(B191,Holidays!$E$5:$E$134,0)),1,'Data Export'!C191)</f>
        <v>3</v>
      </c>
      <c r="E191" s="66">
        <v>21</v>
      </c>
      <c r="F191" s="66" t="str">
        <f ca="1">OFFSET('ToU Table'!$B$6,'Data Export'!E191-1,'Data Export'!D191-1)</f>
        <v>Peak</v>
      </c>
      <c r="G191" s="66">
        <v>371.3</v>
      </c>
      <c r="H191" s="66">
        <v>371.3</v>
      </c>
      <c r="I191" s="66">
        <v>11.2</v>
      </c>
    </row>
    <row r="192" spans="2:9">
      <c r="B192" s="64">
        <f t="shared" si="6"/>
        <v>45573</v>
      </c>
      <c r="C192" s="65">
        <f t="shared" si="5"/>
        <v>3</v>
      </c>
      <c r="D192" s="65">
        <f>IF(ISNUMBER(MATCH(B192,Holidays!$E$5:$E$134,0)),1,'Data Export'!C192)</f>
        <v>3</v>
      </c>
      <c r="E192" s="66">
        <v>22</v>
      </c>
      <c r="F192" s="66" t="str">
        <f ca="1">OFFSET('ToU Table'!$B$6,'Data Export'!E192-1,'Data Export'!D192-1)</f>
        <v>Standard</v>
      </c>
      <c r="G192" s="66">
        <v>220.16</v>
      </c>
      <c r="H192" s="66">
        <v>220.16</v>
      </c>
      <c r="I192" s="66">
        <v>152.69999999999999</v>
      </c>
    </row>
    <row r="193" spans="2:9">
      <c r="B193" s="64">
        <f t="shared" si="6"/>
        <v>45573</v>
      </c>
      <c r="C193" s="65">
        <f t="shared" si="5"/>
        <v>3</v>
      </c>
      <c r="D193" s="65">
        <f>IF(ISNUMBER(MATCH(B193,Holidays!$E$5:$E$134,0)),1,'Data Export'!C193)</f>
        <v>3</v>
      </c>
      <c r="E193" s="66">
        <v>23</v>
      </c>
      <c r="F193" s="66" t="str">
        <f ca="1">OFFSET('ToU Table'!$B$6,'Data Export'!E193-1,'Data Export'!D193-1)</f>
        <v>Off-peak</v>
      </c>
      <c r="G193" s="66">
        <v>150.07</v>
      </c>
      <c r="H193" s="66">
        <v>198.91</v>
      </c>
      <c r="I193" s="66">
        <v>143.6</v>
      </c>
    </row>
    <row r="194" spans="2:9">
      <c r="B194" s="64">
        <f t="shared" si="6"/>
        <v>45573</v>
      </c>
      <c r="C194" s="65">
        <f t="shared" si="5"/>
        <v>3</v>
      </c>
      <c r="D194" s="65">
        <f>IF(ISNUMBER(MATCH(B194,Holidays!$E$5:$E$134,0)),1,'Data Export'!C194)</f>
        <v>3</v>
      </c>
      <c r="E194" s="66">
        <v>24</v>
      </c>
      <c r="F194" s="66" t="str">
        <f ca="1">OFFSET('ToU Table'!$B$6,'Data Export'!E194-1,'Data Export'!D194-1)</f>
        <v>Off-peak</v>
      </c>
      <c r="G194" s="66">
        <v>150.04</v>
      </c>
      <c r="H194" s="66">
        <v>198.91</v>
      </c>
      <c r="I194" s="66">
        <v>191.6</v>
      </c>
    </row>
    <row r="195" spans="2:9">
      <c r="B195" s="64">
        <f t="shared" si="6"/>
        <v>45574</v>
      </c>
      <c r="C195" s="65">
        <f t="shared" si="5"/>
        <v>4</v>
      </c>
      <c r="D195" s="65">
        <f>IF(ISNUMBER(MATCH(B195,Holidays!$E$5:$E$134,0)),1,'Data Export'!C195)</f>
        <v>4</v>
      </c>
      <c r="E195" s="66">
        <v>1</v>
      </c>
      <c r="F195" s="66" t="str">
        <f ca="1">OFFSET('ToU Table'!$B$6,'Data Export'!E195-1,'Data Export'!D195-1)</f>
        <v>Off-peak</v>
      </c>
      <c r="G195" s="66">
        <v>108.78</v>
      </c>
      <c r="H195" s="66">
        <v>198.91</v>
      </c>
      <c r="I195" s="66">
        <v>138.80000000000001</v>
      </c>
    </row>
    <row r="196" spans="2:9">
      <c r="B196" s="64">
        <f t="shared" si="6"/>
        <v>45574</v>
      </c>
      <c r="C196" s="65">
        <f t="shared" ref="C196:C259" si="7">WEEKDAY(B196)</f>
        <v>4</v>
      </c>
      <c r="D196" s="65">
        <f>IF(ISNUMBER(MATCH(B196,Holidays!$E$5:$E$134,0)),1,'Data Export'!C196)</f>
        <v>4</v>
      </c>
      <c r="E196" s="66">
        <v>2</v>
      </c>
      <c r="F196" s="66" t="str">
        <f ca="1">OFFSET('ToU Table'!$B$6,'Data Export'!E196-1,'Data Export'!D196-1)</f>
        <v>Off-peak</v>
      </c>
      <c r="G196" s="66">
        <v>108.23</v>
      </c>
      <c r="H196" s="66">
        <v>198.91</v>
      </c>
      <c r="I196" s="66">
        <v>136.80000000000001</v>
      </c>
    </row>
    <row r="197" spans="2:9">
      <c r="B197" s="64">
        <f t="shared" si="6"/>
        <v>45574</v>
      </c>
      <c r="C197" s="65">
        <f t="shared" si="7"/>
        <v>4</v>
      </c>
      <c r="D197" s="65">
        <f>IF(ISNUMBER(MATCH(B197,Holidays!$E$5:$E$134,0)),1,'Data Export'!C197)</f>
        <v>4</v>
      </c>
      <c r="E197" s="66">
        <v>3</v>
      </c>
      <c r="F197" s="66" t="str">
        <f ca="1">OFFSET('ToU Table'!$B$6,'Data Export'!E197-1,'Data Export'!D197-1)</f>
        <v>Off-peak</v>
      </c>
      <c r="G197" s="66">
        <v>108.05</v>
      </c>
      <c r="H197" s="66">
        <v>198.91</v>
      </c>
      <c r="I197" s="66">
        <v>137.80000000000001</v>
      </c>
    </row>
    <row r="198" spans="2:9">
      <c r="B198" s="64">
        <f t="shared" si="6"/>
        <v>45574</v>
      </c>
      <c r="C198" s="65">
        <f t="shared" si="7"/>
        <v>4</v>
      </c>
      <c r="D198" s="65">
        <f>IF(ISNUMBER(MATCH(B198,Holidays!$E$5:$E$134,0)),1,'Data Export'!C198)</f>
        <v>4</v>
      </c>
      <c r="E198" s="66">
        <v>4</v>
      </c>
      <c r="F198" s="66" t="str">
        <f ca="1">OFFSET('ToU Table'!$B$6,'Data Export'!E198-1,'Data Export'!D198-1)</f>
        <v>Off-peak</v>
      </c>
      <c r="G198" s="66">
        <v>108.97</v>
      </c>
      <c r="H198" s="66">
        <v>198.91</v>
      </c>
      <c r="I198" s="66">
        <v>138.80000000000001</v>
      </c>
    </row>
    <row r="199" spans="2:9">
      <c r="B199" s="64">
        <f t="shared" si="6"/>
        <v>45574</v>
      </c>
      <c r="C199" s="65">
        <f t="shared" si="7"/>
        <v>4</v>
      </c>
      <c r="D199" s="65">
        <f>IF(ISNUMBER(MATCH(B199,Holidays!$E$5:$E$134,0)),1,'Data Export'!C199)</f>
        <v>4</v>
      </c>
      <c r="E199" s="66">
        <v>5</v>
      </c>
      <c r="F199" s="66" t="str">
        <f ca="1">OFFSET('ToU Table'!$B$6,'Data Export'!E199-1,'Data Export'!D199-1)</f>
        <v>Off-peak</v>
      </c>
      <c r="G199" s="66">
        <v>112.47</v>
      </c>
      <c r="H199" s="66">
        <v>219.5</v>
      </c>
      <c r="I199" s="66">
        <v>155</v>
      </c>
    </row>
    <row r="200" spans="2:9">
      <c r="B200" s="64">
        <f t="shared" si="6"/>
        <v>45574</v>
      </c>
      <c r="C200" s="65">
        <f t="shared" si="7"/>
        <v>4</v>
      </c>
      <c r="D200" s="65">
        <f>IF(ISNUMBER(MATCH(B200,Holidays!$E$5:$E$134,0)),1,'Data Export'!C200)</f>
        <v>4</v>
      </c>
      <c r="E200" s="66">
        <v>6</v>
      </c>
      <c r="F200" s="66" t="str">
        <f ca="1">OFFSET('ToU Table'!$B$6,'Data Export'!E200-1,'Data Export'!D200-1)</f>
        <v>Off-peak</v>
      </c>
      <c r="G200" s="66">
        <v>331.76</v>
      </c>
      <c r="H200" s="66">
        <v>331.76</v>
      </c>
      <c r="I200" s="66">
        <v>51.3</v>
      </c>
    </row>
    <row r="201" spans="2:9">
      <c r="B201" s="64">
        <f t="shared" si="6"/>
        <v>45574</v>
      </c>
      <c r="C201" s="65">
        <f t="shared" si="7"/>
        <v>4</v>
      </c>
      <c r="D201" s="65">
        <f>IF(ISNUMBER(MATCH(B201,Holidays!$E$5:$E$134,0)),1,'Data Export'!C201)</f>
        <v>4</v>
      </c>
      <c r="E201" s="66">
        <v>7</v>
      </c>
      <c r="F201" s="66" t="str">
        <f ca="1">OFFSET('ToU Table'!$B$6,'Data Export'!E201-1,'Data Export'!D201-1)</f>
        <v>Standard</v>
      </c>
      <c r="G201" s="66">
        <v>311.69</v>
      </c>
      <c r="H201" s="66">
        <v>311.69</v>
      </c>
      <c r="I201" s="66">
        <v>51.3</v>
      </c>
    </row>
    <row r="202" spans="2:9">
      <c r="B202" s="64">
        <f t="shared" si="6"/>
        <v>45574</v>
      </c>
      <c r="C202" s="65">
        <f t="shared" si="7"/>
        <v>4</v>
      </c>
      <c r="D202" s="65">
        <f>IF(ISNUMBER(MATCH(B202,Holidays!$E$5:$E$134,0)),1,'Data Export'!C202)</f>
        <v>4</v>
      </c>
      <c r="E202" s="66">
        <v>8</v>
      </c>
      <c r="F202" s="66" t="str">
        <f ca="1">OFFSET('ToU Table'!$B$6,'Data Export'!E202-1,'Data Export'!D202-1)</f>
        <v>Peak</v>
      </c>
      <c r="G202" s="66">
        <v>200.01</v>
      </c>
      <c r="H202" s="66">
        <v>201</v>
      </c>
      <c r="I202" s="66">
        <v>10</v>
      </c>
    </row>
    <row r="203" spans="2:9">
      <c r="B203" s="64">
        <f t="shared" si="6"/>
        <v>45574</v>
      </c>
      <c r="C203" s="65">
        <f t="shared" si="7"/>
        <v>4</v>
      </c>
      <c r="D203" s="65">
        <f>IF(ISNUMBER(MATCH(B203,Holidays!$E$5:$E$134,0)),1,'Data Export'!C203)</f>
        <v>4</v>
      </c>
      <c r="E203" s="66">
        <v>9</v>
      </c>
      <c r="F203" s="66" t="str">
        <f ca="1">OFFSET('ToU Table'!$B$6,'Data Export'!E203-1,'Data Export'!D203-1)</f>
        <v>Peak</v>
      </c>
      <c r="G203" s="66">
        <v>180.99</v>
      </c>
      <c r="H203" s="66">
        <v>201</v>
      </c>
      <c r="I203" s="66">
        <v>0</v>
      </c>
    </row>
    <row r="204" spans="2:9">
      <c r="B204" s="64">
        <f t="shared" si="6"/>
        <v>45574</v>
      </c>
      <c r="C204" s="65">
        <f t="shared" si="7"/>
        <v>4</v>
      </c>
      <c r="D204" s="65">
        <f>IF(ISNUMBER(MATCH(B204,Holidays!$E$5:$E$134,0)),1,'Data Export'!C204)</f>
        <v>4</v>
      </c>
      <c r="E204" s="66">
        <v>10</v>
      </c>
      <c r="F204" s="66" t="str">
        <f ca="1">OFFSET('ToU Table'!$B$6,'Data Export'!E204-1,'Data Export'!D204-1)</f>
        <v>Peak</v>
      </c>
      <c r="G204" s="66">
        <v>166</v>
      </c>
      <c r="H204" s="66">
        <v>242.95</v>
      </c>
      <c r="I204" s="66">
        <v>0</v>
      </c>
    </row>
    <row r="205" spans="2:9">
      <c r="B205" s="64">
        <f t="shared" si="6"/>
        <v>45574</v>
      </c>
      <c r="C205" s="65">
        <f t="shared" si="7"/>
        <v>4</v>
      </c>
      <c r="D205" s="65">
        <f>IF(ISNUMBER(MATCH(B205,Holidays!$E$5:$E$134,0)),1,'Data Export'!C205)</f>
        <v>4</v>
      </c>
      <c r="E205" s="66">
        <v>11</v>
      </c>
      <c r="F205" s="66" t="str">
        <f ca="1">OFFSET('ToU Table'!$B$6,'Data Export'!E205-1,'Data Export'!D205-1)</f>
        <v>Standard</v>
      </c>
      <c r="G205" s="66">
        <v>150.05000000000001</v>
      </c>
      <c r="H205" s="66">
        <v>202.45</v>
      </c>
      <c r="I205" s="66">
        <v>0</v>
      </c>
    </row>
    <row r="206" spans="2:9">
      <c r="B206" s="64">
        <f t="shared" si="6"/>
        <v>45574</v>
      </c>
      <c r="C206" s="65">
        <f t="shared" si="7"/>
        <v>4</v>
      </c>
      <c r="D206" s="65">
        <f>IF(ISNUMBER(MATCH(B206,Holidays!$E$5:$E$134,0)),1,'Data Export'!C206)</f>
        <v>4</v>
      </c>
      <c r="E206" s="66">
        <v>12</v>
      </c>
      <c r="F206" s="66" t="str">
        <f ca="1">OFFSET('ToU Table'!$B$6,'Data Export'!E206-1,'Data Export'!D206-1)</f>
        <v>Standard</v>
      </c>
      <c r="G206" s="66">
        <v>150.06</v>
      </c>
      <c r="H206" s="66">
        <v>155</v>
      </c>
      <c r="I206" s="66">
        <v>0</v>
      </c>
    </row>
    <row r="207" spans="2:9">
      <c r="B207" s="64">
        <f t="shared" si="6"/>
        <v>45574</v>
      </c>
      <c r="C207" s="65">
        <f t="shared" si="7"/>
        <v>4</v>
      </c>
      <c r="D207" s="65">
        <f>IF(ISNUMBER(MATCH(B207,Holidays!$E$5:$E$134,0)),1,'Data Export'!C207)</f>
        <v>4</v>
      </c>
      <c r="E207" s="66">
        <v>13</v>
      </c>
      <c r="F207" s="66" t="str">
        <f ca="1">OFFSET('ToU Table'!$B$6,'Data Export'!E207-1,'Data Export'!D207-1)</f>
        <v>Standard</v>
      </c>
      <c r="G207" s="66">
        <v>150.06</v>
      </c>
      <c r="H207" s="66">
        <v>155</v>
      </c>
      <c r="I207" s="66">
        <v>0</v>
      </c>
    </row>
    <row r="208" spans="2:9">
      <c r="B208" s="64">
        <f t="shared" si="6"/>
        <v>45574</v>
      </c>
      <c r="C208" s="65">
        <f t="shared" si="7"/>
        <v>4</v>
      </c>
      <c r="D208" s="65">
        <f>IF(ISNUMBER(MATCH(B208,Holidays!$E$5:$E$134,0)),1,'Data Export'!C208)</f>
        <v>4</v>
      </c>
      <c r="E208" s="66">
        <v>14</v>
      </c>
      <c r="F208" s="66" t="str">
        <f ca="1">OFFSET('ToU Table'!$B$6,'Data Export'!E208-1,'Data Export'!D208-1)</f>
        <v>Standard</v>
      </c>
      <c r="G208" s="66">
        <v>150.06</v>
      </c>
      <c r="H208" s="66">
        <v>155</v>
      </c>
      <c r="I208" s="66">
        <v>0</v>
      </c>
    </row>
    <row r="209" spans="2:9">
      <c r="B209" s="64">
        <f t="shared" si="6"/>
        <v>45574</v>
      </c>
      <c r="C209" s="65">
        <f t="shared" si="7"/>
        <v>4</v>
      </c>
      <c r="D209" s="65">
        <f>IF(ISNUMBER(MATCH(B209,Holidays!$E$5:$E$134,0)),1,'Data Export'!C209)</f>
        <v>4</v>
      </c>
      <c r="E209" s="66">
        <v>15</v>
      </c>
      <c r="F209" s="66" t="str">
        <f ca="1">OFFSET('ToU Table'!$B$6,'Data Export'!E209-1,'Data Export'!D209-1)</f>
        <v>Standard</v>
      </c>
      <c r="G209" s="66">
        <v>150.06</v>
      </c>
      <c r="H209" s="66">
        <v>155</v>
      </c>
      <c r="I209" s="66">
        <v>0</v>
      </c>
    </row>
    <row r="210" spans="2:9">
      <c r="B210" s="64">
        <f t="shared" si="6"/>
        <v>45574</v>
      </c>
      <c r="C210" s="65">
        <f t="shared" si="7"/>
        <v>4</v>
      </c>
      <c r="D210" s="65">
        <f>IF(ISNUMBER(MATCH(B210,Holidays!$E$5:$E$134,0)),1,'Data Export'!C210)</f>
        <v>4</v>
      </c>
      <c r="E210" s="66">
        <v>16</v>
      </c>
      <c r="F210" s="66" t="str">
        <f ca="1">OFFSET('ToU Table'!$B$6,'Data Export'!E210-1,'Data Export'!D210-1)</f>
        <v>Standard</v>
      </c>
      <c r="G210" s="66">
        <v>150.06</v>
      </c>
      <c r="H210" s="66">
        <v>202.45</v>
      </c>
      <c r="I210" s="66">
        <v>0</v>
      </c>
    </row>
    <row r="211" spans="2:9">
      <c r="B211" s="64">
        <f t="shared" si="6"/>
        <v>45574</v>
      </c>
      <c r="C211" s="65">
        <f t="shared" si="7"/>
        <v>4</v>
      </c>
      <c r="D211" s="65">
        <f>IF(ISNUMBER(MATCH(B211,Holidays!$E$5:$E$134,0)),1,'Data Export'!C211)</f>
        <v>4</v>
      </c>
      <c r="E211" s="66">
        <v>17</v>
      </c>
      <c r="F211" s="66" t="str">
        <f ca="1">OFFSET('ToU Table'!$B$6,'Data Export'!E211-1,'Data Export'!D211-1)</f>
        <v>Standard</v>
      </c>
      <c r="G211" s="66">
        <v>250.04</v>
      </c>
      <c r="H211" s="66">
        <v>334</v>
      </c>
      <c r="I211" s="66">
        <v>10</v>
      </c>
    </row>
    <row r="212" spans="2:9">
      <c r="B212" s="64">
        <f t="shared" si="6"/>
        <v>45574</v>
      </c>
      <c r="C212" s="65">
        <f t="shared" si="7"/>
        <v>4</v>
      </c>
      <c r="D212" s="65">
        <f>IF(ISNUMBER(MATCH(B212,Holidays!$E$5:$E$134,0)),1,'Data Export'!C212)</f>
        <v>4</v>
      </c>
      <c r="E212" s="66">
        <v>18</v>
      </c>
      <c r="F212" s="66" t="str">
        <f ca="1">OFFSET('ToU Table'!$B$6,'Data Export'!E212-1,'Data Export'!D212-1)</f>
        <v>Standard</v>
      </c>
      <c r="G212" s="66">
        <v>333.54</v>
      </c>
      <c r="H212" s="66">
        <v>333.54</v>
      </c>
      <c r="I212" s="66">
        <v>46.3</v>
      </c>
    </row>
    <row r="213" spans="2:9">
      <c r="B213" s="64">
        <f t="shared" si="6"/>
        <v>45574</v>
      </c>
      <c r="C213" s="65">
        <f t="shared" si="7"/>
        <v>4</v>
      </c>
      <c r="D213" s="65">
        <f>IF(ISNUMBER(MATCH(B213,Holidays!$E$5:$E$134,0)),1,'Data Export'!C213)</f>
        <v>4</v>
      </c>
      <c r="E213" s="66">
        <v>19</v>
      </c>
      <c r="F213" s="66" t="str">
        <f ca="1">OFFSET('ToU Table'!$B$6,'Data Export'!E213-1,'Data Export'!D213-1)</f>
        <v>Peak</v>
      </c>
      <c r="G213" s="66">
        <v>368.86</v>
      </c>
      <c r="H213" s="66">
        <v>368.86</v>
      </c>
      <c r="I213" s="66">
        <v>1.3</v>
      </c>
    </row>
    <row r="214" spans="2:9">
      <c r="B214" s="64">
        <f t="shared" si="6"/>
        <v>45574</v>
      </c>
      <c r="C214" s="65">
        <f t="shared" si="7"/>
        <v>4</v>
      </c>
      <c r="D214" s="65">
        <f>IF(ISNUMBER(MATCH(B214,Holidays!$E$5:$E$134,0)),1,'Data Export'!C214)</f>
        <v>4</v>
      </c>
      <c r="E214" s="66">
        <v>20</v>
      </c>
      <c r="F214" s="66" t="str">
        <f ca="1">OFFSET('ToU Table'!$B$6,'Data Export'!E214-1,'Data Export'!D214-1)</f>
        <v>Peak</v>
      </c>
      <c r="G214" s="66">
        <v>368.86</v>
      </c>
      <c r="H214" s="66">
        <v>368.86</v>
      </c>
      <c r="I214" s="66">
        <v>1.3</v>
      </c>
    </row>
    <row r="215" spans="2:9">
      <c r="B215" s="64">
        <f t="shared" si="6"/>
        <v>45574</v>
      </c>
      <c r="C215" s="65">
        <f t="shared" si="7"/>
        <v>4</v>
      </c>
      <c r="D215" s="65">
        <f>IF(ISNUMBER(MATCH(B215,Holidays!$E$5:$E$134,0)),1,'Data Export'!C215)</f>
        <v>4</v>
      </c>
      <c r="E215" s="66">
        <v>21</v>
      </c>
      <c r="F215" s="66" t="str">
        <f ca="1">OFFSET('ToU Table'!$B$6,'Data Export'!E215-1,'Data Export'!D215-1)</f>
        <v>Peak</v>
      </c>
      <c r="G215" s="66">
        <v>368.86</v>
      </c>
      <c r="H215" s="66">
        <v>368.86</v>
      </c>
      <c r="I215" s="66">
        <v>1.3</v>
      </c>
    </row>
    <row r="216" spans="2:9">
      <c r="B216" s="64">
        <f t="shared" si="6"/>
        <v>45574</v>
      </c>
      <c r="C216" s="65">
        <f t="shared" si="7"/>
        <v>4</v>
      </c>
      <c r="D216" s="65">
        <f>IF(ISNUMBER(MATCH(B216,Holidays!$E$5:$E$134,0)),1,'Data Export'!C216)</f>
        <v>4</v>
      </c>
      <c r="E216" s="66">
        <v>22</v>
      </c>
      <c r="F216" s="66" t="str">
        <f ca="1">OFFSET('ToU Table'!$B$6,'Data Export'!E216-1,'Data Export'!D216-1)</f>
        <v>Standard</v>
      </c>
      <c r="G216" s="66">
        <v>234.63</v>
      </c>
      <c r="H216" s="66">
        <v>234.63</v>
      </c>
      <c r="I216" s="66">
        <v>3</v>
      </c>
    </row>
    <row r="217" spans="2:9">
      <c r="B217" s="64">
        <f t="shared" si="6"/>
        <v>45574</v>
      </c>
      <c r="C217" s="65">
        <f t="shared" si="7"/>
        <v>4</v>
      </c>
      <c r="D217" s="65">
        <f>IF(ISNUMBER(MATCH(B217,Holidays!$E$5:$E$134,0)),1,'Data Export'!C217)</f>
        <v>4</v>
      </c>
      <c r="E217" s="66">
        <v>23</v>
      </c>
      <c r="F217" s="66" t="str">
        <f ca="1">OFFSET('ToU Table'!$B$6,'Data Export'!E217-1,'Data Export'!D217-1)</f>
        <v>Off-peak</v>
      </c>
      <c r="G217" s="66">
        <v>115.93</v>
      </c>
      <c r="H217" s="66">
        <v>232.74</v>
      </c>
      <c r="I217" s="66">
        <v>61.3</v>
      </c>
    </row>
    <row r="218" spans="2:9">
      <c r="B218" s="64">
        <f t="shared" si="6"/>
        <v>45574</v>
      </c>
      <c r="C218" s="65">
        <f t="shared" si="7"/>
        <v>4</v>
      </c>
      <c r="D218" s="65">
        <f>IF(ISNUMBER(MATCH(B218,Holidays!$E$5:$E$134,0)),1,'Data Export'!C218)</f>
        <v>4</v>
      </c>
      <c r="E218" s="66">
        <v>24</v>
      </c>
      <c r="F218" s="66" t="str">
        <f ca="1">OFFSET('ToU Table'!$B$6,'Data Export'!E218-1,'Data Export'!D218-1)</f>
        <v>Off-peak</v>
      </c>
      <c r="G218" s="66">
        <v>114.64</v>
      </c>
      <c r="H218" s="66">
        <v>232.74</v>
      </c>
      <c r="I218" s="66">
        <v>113.3</v>
      </c>
    </row>
    <row r="219" spans="2:9">
      <c r="B219" s="64">
        <f t="shared" si="6"/>
        <v>45575</v>
      </c>
      <c r="C219" s="65">
        <f t="shared" si="7"/>
        <v>5</v>
      </c>
      <c r="D219" s="65">
        <f>IF(ISNUMBER(MATCH(B219,Holidays!$E$5:$E$134,0)),1,'Data Export'!C219)</f>
        <v>5</v>
      </c>
      <c r="E219" s="66">
        <v>1</v>
      </c>
      <c r="F219" s="66" t="str">
        <f ca="1">OFFSET('ToU Table'!$B$6,'Data Export'!E219-1,'Data Export'!D219-1)</f>
        <v>Off-peak</v>
      </c>
      <c r="G219" s="66">
        <v>112.45</v>
      </c>
      <c r="H219" s="66">
        <v>200.9</v>
      </c>
      <c r="I219" s="66">
        <v>141.19999999999999</v>
      </c>
    </row>
    <row r="220" spans="2:9">
      <c r="B220" s="64">
        <f t="shared" ref="B220:B283" si="8">B196+1</f>
        <v>45575</v>
      </c>
      <c r="C220" s="65">
        <f t="shared" si="7"/>
        <v>5</v>
      </c>
      <c r="D220" s="65">
        <f>IF(ISNUMBER(MATCH(B220,Holidays!$E$5:$E$134,0)),1,'Data Export'!C220)</f>
        <v>5</v>
      </c>
      <c r="E220" s="66">
        <v>2</v>
      </c>
      <c r="F220" s="66" t="str">
        <f ca="1">OFFSET('ToU Table'!$B$6,'Data Export'!E220-1,'Data Export'!D220-1)</f>
        <v>Off-peak</v>
      </c>
      <c r="G220" s="66">
        <v>112.01</v>
      </c>
      <c r="H220" s="66">
        <v>200.9</v>
      </c>
      <c r="I220" s="66">
        <v>131.19999999999999</v>
      </c>
    </row>
    <row r="221" spans="2:9">
      <c r="B221" s="64">
        <f t="shared" si="8"/>
        <v>45575</v>
      </c>
      <c r="C221" s="65">
        <f t="shared" si="7"/>
        <v>5</v>
      </c>
      <c r="D221" s="65">
        <f>IF(ISNUMBER(MATCH(B221,Holidays!$E$5:$E$134,0)),1,'Data Export'!C221)</f>
        <v>5</v>
      </c>
      <c r="E221" s="66">
        <v>3</v>
      </c>
      <c r="F221" s="66" t="str">
        <f ca="1">OFFSET('ToU Table'!$B$6,'Data Export'!E221-1,'Data Export'!D221-1)</f>
        <v>Off-peak</v>
      </c>
      <c r="G221" s="66">
        <v>111.88</v>
      </c>
      <c r="H221" s="66">
        <v>200.9</v>
      </c>
      <c r="I221" s="66">
        <v>128.19999999999999</v>
      </c>
    </row>
    <row r="222" spans="2:9">
      <c r="B222" s="64">
        <f t="shared" si="8"/>
        <v>45575</v>
      </c>
      <c r="C222" s="65">
        <f t="shared" si="7"/>
        <v>5</v>
      </c>
      <c r="D222" s="65">
        <f>IF(ISNUMBER(MATCH(B222,Holidays!$E$5:$E$134,0)),1,'Data Export'!C222)</f>
        <v>5</v>
      </c>
      <c r="E222" s="66">
        <v>4</v>
      </c>
      <c r="F222" s="66" t="str">
        <f ca="1">OFFSET('ToU Table'!$B$6,'Data Export'!E222-1,'Data Export'!D222-1)</f>
        <v>Off-peak</v>
      </c>
      <c r="G222" s="66">
        <v>112.24</v>
      </c>
      <c r="H222" s="66">
        <v>200.9</v>
      </c>
      <c r="I222" s="66">
        <v>134.19999999999999</v>
      </c>
    </row>
    <row r="223" spans="2:9">
      <c r="B223" s="64">
        <f t="shared" si="8"/>
        <v>45575</v>
      </c>
      <c r="C223" s="65">
        <f t="shared" si="7"/>
        <v>5</v>
      </c>
      <c r="D223" s="65">
        <f>IF(ISNUMBER(MATCH(B223,Holidays!$E$5:$E$134,0)),1,'Data Export'!C223)</f>
        <v>5</v>
      </c>
      <c r="E223" s="66">
        <v>5</v>
      </c>
      <c r="F223" s="66" t="str">
        <f ca="1">OFFSET('ToU Table'!$B$6,'Data Export'!E223-1,'Data Export'!D223-1)</f>
        <v>Off-peak</v>
      </c>
      <c r="G223" s="66">
        <v>115.67</v>
      </c>
      <c r="H223" s="66">
        <v>224.93</v>
      </c>
      <c r="I223" s="66">
        <v>154.9</v>
      </c>
    </row>
    <row r="224" spans="2:9">
      <c r="B224" s="64">
        <f t="shared" si="8"/>
        <v>45575</v>
      </c>
      <c r="C224" s="65">
        <f t="shared" si="7"/>
        <v>5</v>
      </c>
      <c r="D224" s="65">
        <f>IF(ISNUMBER(MATCH(B224,Holidays!$E$5:$E$134,0)),1,'Data Export'!C224)</f>
        <v>5</v>
      </c>
      <c r="E224" s="66">
        <v>6</v>
      </c>
      <c r="F224" s="66" t="str">
        <f ca="1">OFFSET('ToU Table'!$B$6,'Data Export'!E224-1,'Data Export'!D224-1)</f>
        <v>Off-peak</v>
      </c>
      <c r="G224" s="66">
        <v>333.57</v>
      </c>
      <c r="H224" s="66">
        <v>333.57</v>
      </c>
      <c r="I224" s="66">
        <v>46.2</v>
      </c>
    </row>
    <row r="225" spans="2:9">
      <c r="B225" s="64">
        <f t="shared" si="8"/>
        <v>45575</v>
      </c>
      <c r="C225" s="65">
        <f t="shared" si="7"/>
        <v>5</v>
      </c>
      <c r="D225" s="65">
        <f>IF(ISNUMBER(MATCH(B225,Holidays!$E$5:$E$134,0)),1,'Data Export'!C225)</f>
        <v>5</v>
      </c>
      <c r="E225" s="66">
        <v>7</v>
      </c>
      <c r="F225" s="66" t="str">
        <f ca="1">OFFSET('ToU Table'!$B$6,'Data Export'!E225-1,'Data Export'!D225-1)</f>
        <v>Standard</v>
      </c>
      <c r="G225" s="66">
        <v>313.38</v>
      </c>
      <c r="H225" s="66">
        <v>313.38</v>
      </c>
      <c r="I225" s="66">
        <v>46.2</v>
      </c>
    </row>
    <row r="226" spans="2:9">
      <c r="B226" s="64">
        <f t="shared" si="8"/>
        <v>45575</v>
      </c>
      <c r="C226" s="65">
        <f t="shared" si="7"/>
        <v>5</v>
      </c>
      <c r="D226" s="65">
        <f>IF(ISNUMBER(MATCH(B226,Holidays!$E$5:$E$134,0)),1,'Data Export'!C226)</f>
        <v>5</v>
      </c>
      <c r="E226" s="66">
        <v>8</v>
      </c>
      <c r="F226" s="66" t="str">
        <f ca="1">OFFSET('ToU Table'!$B$6,'Data Export'!E226-1,'Data Export'!D226-1)</f>
        <v>Peak</v>
      </c>
      <c r="G226" s="66">
        <v>192.04</v>
      </c>
      <c r="H226" s="66">
        <v>201</v>
      </c>
      <c r="I226" s="66">
        <v>20</v>
      </c>
    </row>
    <row r="227" spans="2:9">
      <c r="B227" s="64">
        <f t="shared" si="8"/>
        <v>45575</v>
      </c>
      <c r="C227" s="65">
        <f t="shared" si="7"/>
        <v>5</v>
      </c>
      <c r="D227" s="65">
        <f>IF(ISNUMBER(MATCH(B227,Holidays!$E$5:$E$134,0)),1,'Data Export'!C227)</f>
        <v>5</v>
      </c>
      <c r="E227" s="66">
        <v>9</v>
      </c>
      <c r="F227" s="66" t="str">
        <f ca="1">OFFSET('ToU Table'!$B$6,'Data Export'!E227-1,'Data Export'!D227-1)</f>
        <v>Peak</v>
      </c>
      <c r="G227" s="66">
        <v>181</v>
      </c>
      <c r="H227" s="66">
        <v>201</v>
      </c>
      <c r="I227" s="66">
        <v>20</v>
      </c>
    </row>
    <row r="228" spans="2:9">
      <c r="B228" s="64">
        <f t="shared" si="8"/>
        <v>45575</v>
      </c>
      <c r="C228" s="65">
        <f t="shared" si="7"/>
        <v>5</v>
      </c>
      <c r="D228" s="65">
        <f>IF(ISNUMBER(MATCH(B228,Holidays!$E$5:$E$134,0)),1,'Data Export'!C228)</f>
        <v>5</v>
      </c>
      <c r="E228" s="66">
        <v>10</v>
      </c>
      <c r="F228" s="66" t="str">
        <f ca="1">OFFSET('ToU Table'!$B$6,'Data Export'!E228-1,'Data Export'!D228-1)</f>
        <v>Peak</v>
      </c>
      <c r="G228" s="66">
        <v>181</v>
      </c>
      <c r="H228" s="66">
        <v>224.95</v>
      </c>
      <c r="I228" s="66">
        <v>20</v>
      </c>
    </row>
    <row r="229" spans="2:9">
      <c r="B229" s="64">
        <f t="shared" si="8"/>
        <v>45575</v>
      </c>
      <c r="C229" s="65">
        <f t="shared" si="7"/>
        <v>5</v>
      </c>
      <c r="D229" s="65">
        <f>IF(ISNUMBER(MATCH(B229,Holidays!$E$5:$E$134,0)),1,'Data Export'!C229)</f>
        <v>5</v>
      </c>
      <c r="E229" s="66">
        <v>11</v>
      </c>
      <c r="F229" s="66" t="str">
        <f ca="1">OFFSET('ToU Table'!$B$6,'Data Export'!E229-1,'Data Export'!D229-1)</f>
        <v>Standard</v>
      </c>
      <c r="G229" s="66">
        <v>150.09</v>
      </c>
      <c r="H229" s="66">
        <v>226.95</v>
      </c>
      <c r="I229" s="66">
        <v>20</v>
      </c>
    </row>
    <row r="230" spans="2:9">
      <c r="B230" s="64">
        <f t="shared" si="8"/>
        <v>45575</v>
      </c>
      <c r="C230" s="65">
        <f t="shared" si="7"/>
        <v>5</v>
      </c>
      <c r="D230" s="65">
        <f>IF(ISNUMBER(MATCH(B230,Holidays!$E$5:$E$134,0)),1,'Data Export'!C230)</f>
        <v>5</v>
      </c>
      <c r="E230" s="66">
        <v>12</v>
      </c>
      <c r="F230" s="66" t="str">
        <f ca="1">OFFSET('ToU Table'!$B$6,'Data Export'!E230-1,'Data Export'!D230-1)</f>
        <v>Standard</v>
      </c>
      <c r="G230" s="66">
        <v>152.1</v>
      </c>
      <c r="H230" s="66">
        <v>180.9</v>
      </c>
      <c r="I230" s="66">
        <v>20</v>
      </c>
    </row>
    <row r="231" spans="2:9">
      <c r="B231" s="64">
        <f t="shared" si="8"/>
        <v>45575</v>
      </c>
      <c r="C231" s="65">
        <f t="shared" si="7"/>
        <v>5</v>
      </c>
      <c r="D231" s="65">
        <f>IF(ISNUMBER(MATCH(B231,Holidays!$E$5:$E$134,0)),1,'Data Export'!C231)</f>
        <v>5</v>
      </c>
      <c r="E231" s="66">
        <v>13</v>
      </c>
      <c r="F231" s="66" t="str">
        <f ca="1">OFFSET('ToU Table'!$B$6,'Data Export'!E231-1,'Data Export'!D231-1)</f>
        <v>Standard</v>
      </c>
      <c r="G231" s="66">
        <v>152.63</v>
      </c>
      <c r="H231" s="66">
        <v>180.9</v>
      </c>
      <c r="I231" s="66">
        <v>20</v>
      </c>
    </row>
    <row r="232" spans="2:9">
      <c r="B232" s="64">
        <f t="shared" si="8"/>
        <v>45575</v>
      </c>
      <c r="C232" s="65">
        <f t="shared" si="7"/>
        <v>5</v>
      </c>
      <c r="D232" s="65">
        <f>IF(ISNUMBER(MATCH(B232,Holidays!$E$5:$E$134,0)),1,'Data Export'!C232)</f>
        <v>5</v>
      </c>
      <c r="E232" s="66">
        <v>14</v>
      </c>
      <c r="F232" s="66" t="str">
        <f ca="1">OFFSET('ToU Table'!$B$6,'Data Export'!E232-1,'Data Export'!D232-1)</f>
        <v>Standard</v>
      </c>
      <c r="G232" s="66">
        <v>152.79</v>
      </c>
      <c r="H232" s="66">
        <v>180.9</v>
      </c>
      <c r="I232" s="66">
        <v>20</v>
      </c>
    </row>
    <row r="233" spans="2:9">
      <c r="B233" s="64">
        <f t="shared" si="8"/>
        <v>45575</v>
      </c>
      <c r="C233" s="65">
        <f t="shared" si="7"/>
        <v>5</v>
      </c>
      <c r="D233" s="65">
        <f>IF(ISNUMBER(MATCH(B233,Holidays!$E$5:$E$134,0)),1,'Data Export'!C233)</f>
        <v>5</v>
      </c>
      <c r="E233" s="66">
        <v>15</v>
      </c>
      <c r="F233" s="66" t="str">
        <f ca="1">OFFSET('ToU Table'!$B$6,'Data Export'!E233-1,'Data Export'!D233-1)</f>
        <v>Standard</v>
      </c>
      <c r="G233" s="66">
        <v>152.66999999999999</v>
      </c>
      <c r="H233" s="66">
        <v>180.9</v>
      </c>
      <c r="I233" s="66">
        <v>20</v>
      </c>
    </row>
    <row r="234" spans="2:9">
      <c r="B234" s="64">
        <f t="shared" si="8"/>
        <v>45575</v>
      </c>
      <c r="C234" s="65">
        <f t="shared" si="7"/>
        <v>5</v>
      </c>
      <c r="D234" s="65">
        <f>IF(ISNUMBER(MATCH(B234,Holidays!$E$5:$E$134,0)),1,'Data Export'!C234)</f>
        <v>5</v>
      </c>
      <c r="E234" s="66">
        <v>16</v>
      </c>
      <c r="F234" s="66" t="str">
        <f ca="1">OFFSET('ToU Table'!$B$6,'Data Export'!E234-1,'Data Export'!D234-1)</f>
        <v>Standard</v>
      </c>
      <c r="G234" s="66">
        <v>151.91</v>
      </c>
      <c r="H234" s="66">
        <v>155</v>
      </c>
      <c r="I234" s="66">
        <v>20</v>
      </c>
    </row>
    <row r="235" spans="2:9">
      <c r="B235" s="64">
        <f t="shared" si="8"/>
        <v>45575</v>
      </c>
      <c r="C235" s="65">
        <f t="shared" si="7"/>
        <v>5</v>
      </c>
      <c r="D235" s="65">
        <f>IF(ISNUMBER(MATCH(B235,Holidays!$E$5:$E$134,0)),1,'Data Export'!C235)</f>
        <v>5</v>
      </c>
      <c r="E235" s="66">
        <v>17</v>
      </c>
      <c r="F235" s="66" t="str">
        <f ca="1">OFFSET('ToU Table'!$B$6,'Data Export'!E235-1,'Data Export'!D235-1)</f>
        <v>Standard</v>
      </c>
      <c r="G235" s="66">
        <v>298.95999999999998</v>
      </c>
      <c r="H235" s="66">
        <v>334</v>
      </c>
      <c r="I235" s="66">
        <v>30</v>
      </c>
    </row>
    <row r="236" spans="2:9">
      <c r="B236" s="64">
        <f t="shared" si="8"/>
        <v>45575</v>
      </c>
      <c r="C236" s="65">
        <f t="shared" si="7"/>
        <v>5</v>
      </c>
      <c r="D236" s="65">
        <f>IF(ISNUMBER(MATCH(B236,Holidays!$E$5:$E$134,0)),1,'Data Export'!C236)</f>
        <v>5</v>
      </c>
      <c r="E236" s="66">
        <v>18</v>
      </c>
      <c r="F236" s="66" t="str">
        <f ca="1">OFFSET('ToU Table'!$B$6,'Data Export'!E236-1,'Data Export'!D236-1)</f>
        <v>Standard</v>
      </c>
      <c r="G236" s="66">
        <v>331.8</v>
      </c>
      <c r="H236" s="66">
        <v>331.8</v>
      </c>
      <c r="I236" s="66">
        <v>51.2</v>
      </c>
    </row>
    <row r="237" spans="2:9">
      <c r="B237" s="64">
        <f t="shared" si="8"/>
        <v>45575</v>
      </c>
      <c r="C237" s="65">
        <f t="shared" si="7"/>
        <v>5</v>
      </c>
      <c r="D237" s="65">
        <f>IF(ISNUMBER(MATCH(B237,Holidays!$E$5:$E$134,0)),1,'Data Export'!C237)</f>
        <v>5</v>
      </c>
      <c r="E237" s="66">
        <v>19</v>
      </c>
      <c r="F237" s="66" t="str">
        <f ca="1">OFFSET('ToU Table'!$B$6,'Data Export'!E237-1,'Data Export'!D237-1)</f>
        <v>Peak</v>
      </c>
      <c r="G237" s="66">
        <v>368.05</v>
      </c>
      <c r="H237" s="66">
        <v>368.05</v>
      </c>
      <c r="I237" s="66">
        <v>46.1</v>
      </c>
    </row>
    <row r="238" spans="2:9">
      <c r="B238" s="64">
        <f t="shared" si="8"/>
        <v>45575</v>
      </c>
      <c r="C238" s="65">
        <f t="shared" si="7"/>
        <v>5</v>
      </c>
      <c r="D238" s="65">
        <f>IF(ISNUMBER(MATCH(B238,Holidays!$E$5:$E$134,0)),1,'Data Export'!C238)</f>
        <v>5</v>
      </c>
      <c r="E238" s="66">
        <v>20</v>
      </c>
      <c r="F238" s="66" t="str">
        <f ca="1">OFFSET('ToU Table'!$B$6,'Data Export'!E238-1,'Data Export'!D238-1)</f>
        <v>Peak</v>
      </c>
      <c r="G238" s="66">
        <v>368.06</v>
      </c>
      <c r="H238" s="66">
        <v>368.06</v>
      </c>
      <c r="I238" s="66">
        <v>47.1</v>
      </c>
    </row>
    <row r="239" spans="2:9">
      <c r="B239" s="64">
        <f t="shared" si="8"/>
        <v>45575</v>
      </c>
      <c r="C239" s="65">
        <f t="shared" si="7"/>
        <v>5</v>
      </c>
      <c r="D239" s="65">
        <f>IF(ISNUMBER(MATCH(B239,Holidays!$E$5:$E$134,0)),1,'Data Export'!C239)</f>
        <v>5</v>
      </c>
      <c r="E239" s="66">
        <v>21</v>
      </c>
      <c r="F239" s="66" t="str">
        <f ca="1">OFFSET('ToU Table'!$B$6,'Data Export'!E239-1,'Data Export'!D239-1)</f>
        <v>Peak</v>
      </c>
      <c r="G239" s="66">
        <v>368.05</v>
      </c>
      <c r="H239" s="66">
        <v>368.05</v>
      </c>
      <c r="I239" s="66">
        <v>46.5</v>
      </c>
    </row>
    <row r="240" spans="2:9">
      <c r="B240" s="64">
        <f t="shared" si="8"/>
        <v>45575</v>
      </c>
      <c r="C240" s="65">
        <f t="shared" si="7"/>
        <v>5</v>
      </c>
      <c r="D240" s="65">
        <f>IF(ISNUMBER(MATCH(B240,Holidays!$E$5:$E$134,0)),1,'Data Export'!C240)</f>
        <v>5</v>
      </c>
      <c r="E240" s="66">
        <v>22</v>
      </c>
      <c r="F240" s="66" t="str">
        <f ca="1">OFFSET('ToU Table'!$B$6,'Data Export'!E240-1,'Data Export'!D240-1)</f>
        <v>Standard</v>
      </c>
      <c r="G240" s="66">
        <v>286.98</v>
      </c>
      <c r="H240" s="66">
        <v>286.98</v>
      </c>
      <c r="I240" s="66">
        <v>29</v>
      </c>
    </row>
    <row r="241" spans="2:9">
      <c r="B241" s="64">
        <f t="shared" si="8"/>
        <v>45575</v>
      </c>
      <c r="C241" s="65">
        <f t="shared" si="7"/>
        <v>5</v>
      </c>
      <c r="D241" s="65">
        <f>IF(ISNUMBER(MATCH(B241,Holidays!$E$5:$E$134,0)),1,'Data Export'!C241)</f>
        <v>5</v>
      </c>
      <c r="E241" s="66">
        <v>23</v>
      </c>
      <c r="F241" s="66" t="str">
        <f ca="1">OFFSET('ToU Table'!$B$6,'Data Export'!E241-1,'Data Export'!D241-1)</f>
        <v>Off-peak</v>
      </c>
      <c r="G241" s="66">
        <v>165.64</v>
      </c>
      <c r="H241" s="66">
        <v>226.33</v>
      </c>
      <c r="I241" s="66">
        <v>119.2</v>
      </c>
    </row>
    <row r="242" spans="2:9">
      <c r="B242" s="64">
        <f t="shared" si="8"/>
        <v>45575</v>
      </c>
      <c r="C242" s="65">
        <f t="shared" si="7"/>
        <v>5</v>
      </c>
      <c r="D242" s="65">
        <f>IF(ISNUMBER(MATCH(B242,Holidays!$E$5:$E$134,0)),1,'Data Export'!C242)</f>
        <v>5</v>
      </c>
      <c r="E242" s="66">
        <v>24</v>
      </c>
      <c r="F242" s="66" t="str">
        <f ca="1">OFFSET('ToU Table'!$B$6,'Data Export'!E242-1,'Data Export'!D242-1)</f>
        <v>Off-peak</v>
      </c>
      <c r="G242" s="66">
        <v>161.06</v>
      </c>
      <c r="H242" s="66">
        <v>226.33</v>
      </c>
      <c r="I242" s="66">
        <v>171.2</v>
      </c>
    </row>
    <row r="243" spans="2:9">
      <c r="B243" s="64">
        <f t="shared" si="8"/>
        <v>45576</v>
      </c>
      <c r="C243" s="65">
        <f t="shared" si="7"/>
        <v>6</v>
      </c>
      <c r="D243" s="65">
        <f>IF(ISNUMBER(MATCH(B243,Holidays!$E$5:$E$134,0)),1,'Data Export'!C243)</f>
        <v>6</v>
      </c>
      <c r="E243" s="66">
        <v>1</v>
      </c>
      <c r="F243" s="66" t="str">
        <f ca="1">OFFSET('ToU Table'!$B$6,'Data Export'!E243-1,'Data Export'!D243-1)</f>
        <v>Off-peak</v>
      </c>
      <c r="G243" s="66">
        <v>101</v>
      </c>
      <c r="H243" s="66">
        <v>200</v>
      </c>
      <c r="I243" s="66">
        <v>0</v>
      </c>
    </row>
    <row r="244" spans="2:9">
      <c r="B244" s="64">
        <f t="shared" si="8"/>
        <v>45576</v>
      </c>
      <c r="C244" s="65">
        <f t="shared" si="7"/>
        <v>6</v>
      </c>
      <c r="D244" s="65">
        <f>IF(ISNUMBER(MATCH(B244,Holidays!$E$5:$E$134,0)),1,'Data Export'!C244)</f>
        <v>6</v>
      </c>
      <c r="E244" s="66">
        <v>2</v>
      </c>
      <c r="F244" s="66" t="str">
        <f ca="1">OFFSET('ToU Table'!$B$6,'Data Export'!E244-1,'Data Export'!D244-1)</f>
        <v>Off-peak</v>
      </c>
      <c r="G244" s="66">
        <v>100.99</v>
      </c>
      <c r="H244" s="66">
        <v>200</v>
      </c>
      <c r="I244" s="66">
        <v>0</v>
      </c>
    </row>
    <row r="245" spans="2:9">
      <c r="B245" s="64">
        <f t="shared" si="8"/>
        <v>45576</v>
      </c>
      <c r="C245" s="65">
        <f t="shared" si="7"/>
        <v>6</v>
      </c>
      <c r="D245" s="65">
        <f>IF(ISNUMBER(MATCH(B245,Holidays!$E$5:$E$134,0)),1,'Data Export'!C245)</f>
        <v>6</v>
      </c>
      <c r="E245" s="66">
        <v>3</v>
      </c>
      <c r="F245" s="66" t="str">
        <f ca="1">OFFSET('ToU Table'!$B$6,'Data Export'!E245-1,'Data Export'!D245-1)</f>
        <v>Off-peak</v>
      </c>
      <c r="G245" s="66">
        <v>100.99</v>
      </c>
      <c r="H245" s="66">
        <v>200</v>
      </c>
      <c r="I245" s="66">
        <v>0</v>
      </c>
    </row>
    <row r="246" spans="2:9">
      <c r="B246" s="64">
        <f t="shared" si="8"/>
        <v>45576</v>
      </c>
      <c r="C246" s="65">
        <f t="shared" si="7"/>
        <v>6</v>
      </c>
      <c r="D246" s="65">
        <f>IF(ISNUMBER(MATCH(B246,Holidays!$E$5:$E$134,0)),1,'Data Export'!C246)</f>
        <v>6</v>
      </c>
      <c r="E246" s="66">
        <v>4</v>
      </c>
      <c r="F246" s="66" t="str">
        <f ca="1">OFFSET('ToU Table'!$B$6,'Data Export'!E246-1,'Data Export'!D246-1)</f>
        <v>Off-peak</v>
      </c>
      <c r="G246" s="66">
        <v>101.08</v>
      </c>
      <c r="H246" s="66">
        <v>200</v>
      </c>
      <c r="I246" s="66">
        <v>0</v>
      </c>
    </row>
    <row r="247" spans="2:9">
      <c r="B247" s="64">
        <f t="shared" si="8"/>
        <v>45576</v>
      </c>
      <c r="C247" s="65">
        <f t="shared" si="7"/>
        <v>6</v>
      </c>
      <c r="D247" s="65">
        <f>IF(ISNUMBER(MATCH(B247,Holidays!$E$5:$E$134,0)),1,'Data Export'!C247)</f>
        <v>6</v>
      </c>
      <c r="E247" s="66">
        <v>5</v>
      </c>
      <c r="F247" s="66" t="str">
        <f ca="1">OFFSET('ToU Table'!$B$6,'Data Export'!E247-1,'Data Export'!D247-1)</f>
        <v>Off-peak</v>
      </c>
      <c r="G247" s="66">
        <v>110.72</v>
      </c>
      <c r="H247" s="66">
        <v>242.45</v>
      </c>
      <c r="I247" s="66">
        <v>1.2</v>
      </c>
    </row>
    <row r="248" spans="2:9">
      <c r="B248" s="64">
        <f t="shared" si="8"/>
        <v>45576</v>
      </c>
      <c r="C248" s="65">
        <f t="shared" si="7"/>
        <v>6</v>
      </c>
      <c r="D248" s="65">
        <f>IF(ISNUMBER(MATCH(B248,Holidays!$E$5:$E$134,0)),1,'Data Export'!C248)</f>
        <v>6</v>
      </c>
      <c r="E248" s="66">
        <v>6</v>
      </c>
      <c r="F248" s="66" t="str">
        <f ca="1">OFFSET('ToU Table'!$B$6,'Data Export'!E248-1,'Data Export'!D248-1)</f>
        <v>Off-peak</v>
      </c>
      <c r="G248" s="66">
        <v>356.4</v>
      </c>
      <c r="H248" s="66">
        <v>356.4</v>
      </c>
      <c r="I248" s="66">
        <v>61.2</v>
      </c>
    </row>
    <row r="249" spans="2:9">
      <c r="B249" s="64">
        <f t="shared" si="8"/>
        <v>45576</v>
      </c>
      <c r="C249" s="65">
        <f t="shared" si="7"/>
        <v>6</v>
      </c>
      <c r="D249" s="65">
        <f>IF(ISNUMBER(MATCH(B249,Holidays!$E$5:$E$134,0)),1,'Data Export'!C249)</f>
        <v>6</v>
      </c>
      <c r="E249" s="66">
        <v>7</v>
      </c>
      <c r="F249" s="66" t="str">
        <f ca="1">OFFSET('ToU Table'!$B$6,'Data Export'!E249-1,'Data Export'!D249-1)</f>
        <v>Standard</v>
      </c>
      <c r="G249" s="66">
        <v>317.89</v>
      </c>
      <c r="H249" s="66">
        <v>317.89</v>
      </c>
      <c r="I249" s="66">
        <v>56.2</v>
      </c>
    </row>
    <row r="250" spans="2:9">
      <c r="B250" s="64">
        <f t="shared" si="8"/>
        <v>45576</v>
      </c>
      <c r="C250" s="65">
        <f t="shared" si="7"/>
        <v>6</v>
      </c>
      <c r="D250" s="65">
        <f>IF(ISNUMBER(MATCH(B250,Holidays!$E$5:$E$134,0)),1,'Data Export'!C250)</f>
        <v>6</v>
      </c>
      <c r="E250" s="66">
        <v>8</v>
      </c>
      <c r="F250" s="66" t="str">
        <f ca="1">OFFSET('ToU Table'!$B$6,'Data Export'!E250-1,'Data Export'!D250-1)</f>
        <v>Peak</v>
      </c>
      <c r="G250" s="66">
        <v>181</v>
      </c>
      <c r="H250" s="66">
        <v>211</v>
      </c>
      <c r="I250" s="66">
        <v>30</v>
      </c>
    </row>
    <row r="251" spans="2:9">
      <c r="B251" s="64">
        <f t="shared" si="8"/>
        <v>45576</v>
      </c>
      <c r="C251" s="65">
        <f t="shared" si="7"/>
        <v>6</v>
      </c>
      <c r="D251" s="65">
        <f>IF(ISNUMBER(MATCH(B251,Holidays!$E$5:$E$134,0)),1,'Data Export'!C251)</f>
        <v>6</v>
      </c>
      <c r="E251" s="66">
        <v>9</v>
      </c>
      <c r="F251" s="66" t="str">
        <f ca="1">OFFSET('ToU Table'!$B$6,'Data Export'!E251-1,'Data Export'!D251-1)</f>
        <v>Peak</v>
      </c>
      <c r="G251" s="66">
        <v>171</v>
      </c>
      <c r="H251" s="66">
        <v>211</v>
      </c>
      <c r="I251" s="66">
        <v>30</v>
      </c>
    </row>
    <row r="252" spans="2:9">
      <c r="B252" s="64">
        <f t="shared" si="8"/>
        <v>45576</v>
      </c>
      <c r="C252" s="65">
        <f t="shared" si="7"/>
        <v>6</v>
      </c>
      <c r="D252" s="65">
        <f>IF(ISNUMBER(MATCH(B252,Holidays!$E$5:$E$134,0)),1,'Data Export'!C252)</f>
        <v>6</v>
      </c>
      <c r="E252" s="66">
        <v>10</v>
      </c>
      <c r="F252" s="66" t="str">
        <f ca="1">OFFSET('ToU Table'!$B$6,'Data Export'!E252-1,'Data Export'!D252-1)</f>
        <v>Peak</v>
      </c>
      <c r="G252" s="66">
        <v>171</v>
      </c>
      <c r="H252" s="66">
        <v>211</v>
      </c>
      <c r="I252" s="66">
        <v>40</v>
      </c>
    </row>
    <row r="253" spans="2:9">
      <c r="B253" s="64">
        <f t="shared" si="8"/>
        <v>45576</v>
      </c>
      <c r="C253" s="65">
        <f t="shared" si="7"/>
        <v>6</v>
      </c>
      <c r="D253" s="65">
        <f>IF(ISNUMBER(MATCH(B253,Holidays!$E$5:$E$134,0)),1,'Data Export'!C253)</f>
        <v>6</v>
      </c>
      <c r="E253" s="66">
        <v>11</v>
      </c>
      <c r="F253" s="66" t="str">
        <f ca="1">OFFSET('ToU Table'!$B$6,'Data Export'!E253-1,'Data Export'!D253-1)</f>
        <v>Standard</v>
      </c>
      <c r="G253" s="66">
        <v>165.28</v>
      </c>
      <c r="H253" s="66">
        <v>222.95</v>
      </c>
      <c r="I253" s="66">
        <v>0</v>
      </c>
    </row>
    <row r="254" spans="2:9">
      <c r="B254" s="64">
        <f t="shared" si="8"/>
        <v>45576</v>
      </c>
      <c r="C254" s="65">
        <f t="shared" si="7"/>
        <v>6</v>
      </c>
      <c r="D254" s="65">
        <f>IF(ISNUMBER(MATCH(B254,Holidays!$E$5:$E$134,0)),1,'Data Export'!C254)</f>
        <v>6</v>
      </c>
      <c r="E254" s="66">
        <v>12</v>
      </c>
      <c r="F254" s="66" t="str">
        <f ca="1">OFFSET('ToU Table'!$B$6,'Data Export'!E254-1,'Data Export'!D254-1)</f>
        <v>Standard</v>
      </c>
      <c r="G254" s="66">
        <v>165.28</v>
      </c>
      <c r="H254" s="66">
        <v>222.95</v>
      </c>
      <c r="I254" s="66">
        <v>0</v>
      </c>
    </row>
    <row r="255" spans="2:9">
      <c r="B255" s="64">
        <f t="shared" si="8"/>
        <v>45576</v>
      </c>
      <c r="C255" s="65">
        <f t="shared" si="7"/>
        <v>6</v>
      </c>
      <c r="D255" s="65">
        <f>IF(ISNUMBER(MATCH(B255,Holidays!$E$5:$E$134,0)),1,'Data Export'!C255)</f>
        <v>6</v>
      </c>
      <c r="E255" s="66">
        <v>13</v>
      </c>
      <c r="F255" s="66" t="str">
        <f ca="1">OFFSET('ToU Table'!$B$6,'Data Export'!E255-1,'Data Export'!D255-1)</f>
        <v>Standard</v>
      </c>
      <c r="G255" s="66">
        <v>165.28</v>
      </c>
      <c r="H255" s="66">
        <v>222.95</v>
      </c>
      <c r="I255" s="66">
        <v>0</v>
      </c>
    </row>
    <row r="256" spans="2:9">
      <c r="B256" s="64">
        <f t="shared" si="8"/>
        <v>45576</v>
      </c>
      <c r="C256" s="65">
        <f t="shared" si="7"/>
        <v>6</v>
      </c>
      <c r="D256" s="65">
        <f>IF(ISNUMBER(MATCH(B256,Holidays!$E$5:$E$134,0)),1,'Data Export'!C256)</f>
        <v>6</v>
      </c>
      <c r="E256" s="66">
        <v>14</v>
      </c>
      <c r="F256" s="66" t="str">
        <f ca="1">OFFSET('ToU Table'!$B$6,'Data Export'!E256-1,'Data Export'!D256-1)</f>
        <v>Standard</v>
      </c>
      <c r="G256" s="66">
        <v>165.28</v>
      </c>
      <c r="H256" s="66">
        <v>222.95</v>
      </c>
      <c r="I256" s="66">
        <v>0</v>
      </c>
    </row>
    <row r="257" spans="2:9">
      <c r="B257" s="64">
        <f t="shared" si="8"/>
        <v>45576</v>
      </c>
      <c r="C257" s="65">
        <f t="shared" si="7"/>
        <v>6</v>
      </c>
      <c r="D257" s="65">
        <f>IF(ISNUMBER(MATCH(B257,Holidays!$E$5:$E$134,0)),1,'Data Export'!C257)</f>
        <v>6</v>
      </c>
      <c r="E257" s="66">
        <v>15</v>
      </c>
      <c r="F257" s="66" t="str">
        <f ca="1">OFFSET('ToU Table'!$B$6,'Data Export'!E257-1,'Data Export'!D257-1)</f>
        <v>Standard</v>
      </c>
      <c r="G257" s="66">
        <v>165.28</v>
      </c>
      <c r="H257" s="66">
        <v>222.95</v>
      </c>
      <c r="I257" s="66">
        <v>0</v>
      </c>
    </row>
    <row r="258" spans="2:9">
      <c r="B258" s="64">
        <f t="shared" si="8"/>
        <v>45576</v>
      </c>
      <c r="C258" s="65">
        <f t="shared" si="7"/>
        <v>6</v>
      </c>
      <c r="D258" s="65">
        <f>IF(ISNUMBER(MATCH(B258,Holidays!$E$5:$E$134,0)),1,'Data Export'!C258)</f>
        <v>6</v>
      </c>
      <c r="E258" s="66">
        <v>16</v>
      </c>
      <c r="F258" s="66" t="str">
        <f ca="1">OFFSET('ToU Table'!$B$6,'Data Export'!E258-1,'Data Export'!D258-1)</f>
        <v>Standard</v>
      </c>
      <c r="G258" s="66">
        <v>165.28</v>
      </c>
      <c r="H258" s="66">
        <v>222.95</v>
      </c>
      <c r="I258" s="66">
        <v>0</v>
      </c>
    </row>
    <row r="259" spans="2:9">
      <c r="B259" s="64">
        <f t="shared" si="8"/>
        <v>45576</v>
      </c>
      <c r="C259" s="65">
        <f t="shared" si="7"/>
        <v>6</v>
      </c>
      <c r="D259" s="65">
        <f>IF(ISNUMBER(MATCH(B259,Holidays!$E$5:$E$134,0)),1,'Data Export'!C259)</f>
        <v>6</v>
      </c>
      <c r="E259" s="66">
        <v>17</v>
      </c>
      <c r="F259" s="66" t="str">
        <f ca="1">OFFSET('ToU Table'!$B$6,'Data Export'!E259-1,'Data Export'!D259-1)</f>
        <v>Standard</v>
      </c>
      <c r="G259" s="66">
        <v>178.32</v>
      </c>
      <c r="H259" s="66">
        <v>229.95</v>
      </c>
      <c r="I259" s="66">
        <v>0</v>
      </c>
    </row>
    <row r="260" spans="2:9">
      <c r="B260" s="64">
        <f t="shared" si="8"/>
        <v>45576</v>
      </c>
      <c r="C260" s="65">
        <f t="shared" ref="C260:C323" si="9">WEEKDAY(B260)</f>
        <v>6</v>
      </c>
      <c r="D260" s="65">
        <f>IF(ISNUMBER(MATCH(B260,Holidays!$E$5:$E$134,0)),1,'Data Export'!C260)</f>
        <v>6</v>
      </c>
      <c r="E260" s="66">
        <v>18</v>
      </c>
      <c r="F260" s="66" t="str">
        <f ca="1">OFFSET('ToU Table'!$B$6,'Data Export'!E260-1,'Data Export'!D260-1)</f>
        <v>Standard</v>
      </c>
      <c r="G260" s="66">
        <v>357.51</v>
      </c>
      <c r="H260" s="66">
        <v>357.51</v>
      </c>
      <c r="I260" s="66">
        <v>56.2</v>
      </c>
    </row>
    <row r="261" spans="2:9">
      <c r="B261" s="64">
        <f t="shared" si="8"/>
        <v>45576</v>
      </c>
      <c r="C261" s="65">
        <f t="shared" si="9"/>
        <v>6</v>
      </c>
      <c r="D261" s="65">
        <f>IF(ISNUMBER(MATCH(B261,Holidays!$E$5:$E$134,0)),1,'Data Export'!C261)</f>
        <v>6</v>
      </c>
      <c r="E261" s="66">
        <v>19</v>
      </c>
      <c r="F261" s="66" t="str">
        <f ca="1">OFFSET('ToU Table'!$B$6,'Data Export'!E261-1,'Data Export'!D261-1)</f>
        <v>Peak</v>
      </c>
      <c r="G261" s="66">
        <v>364.27</v>
      </c>
      <c r="H261" s="66">
        <v>364.27</v>
      </c>
      <c r="I261" s="66">
        <v>46.2</v>
      </c>
    </row>
    <row r="262" spans="2:9">
      <c r="B262" s="64">
        <f t="shared" si="8"/>
        <v>45576</v>
      </c>
      <c r="C262" s="65">
        <f t="shared" si="9"/>
        <v>6</v>
      </c>
      <c r="D262" s="65">
        <f>IF(ISNUMBER(MATCH(B262,Holidays!$E$5:$E$134,0)),1,'Data Export'!C262)</f>
        <v>6</v>
      </c>
      <c r="E262" s="66">
        <v>20</v>
      </c>
      <c r="F262" s="66" t="str">
        <f ca="1">OFFSET('ToU Table'!$B$6,'Data Export'!E262-1,'Data Export'!D262-1)</f>
        <v>Peak</v>
      </c>
      <c r="G262" s="66">
        <v>364.34</v>
      </c>
      <c r="H262" s="66">
        <v>364.34</v>
      </c>
      <c r="I262" s="66">
        <v>46.2</v>
      </c>
    </row>
    <row r="263" spans="2:9">
      <c r="B263" s="64">
        <f t="shared" si="8"/>
        <v>45576</v>
      </c>
      <c r="C263" s="65">
        <f t="shared" si="9"/>
        <v>6</v>
      </c>
      <c r="D263" s="65">
        <f>IF(ISNUMBER(MATCH(B263,Holidays!$E$5:$E$134,0)),1,'Data Export'!C263)</f>
        <v>6</v>
      </c>
      <c r="E263" s="66">
        <v>21</v>
      </c>
      <c r="F263" s="66" t="str">
        <f ca="1">OFFSET('ToU Table'!$B$6,'Data Export'!E263-1,'Data Export'!D263-1)</f>
        <v>Peak</v>
      </c>
      <c r="G263" s="66">
        <v>364.05</v>
      </c>
      <c r="H263" s="66">
        <v>364.05</v>
      </c>
      <c r="I263" s="66">
        <v>96.2</v>
      </c>
    </row>
    <row r="264" spans="2:9">
      <c r="B264" s="64">
        <f t="shared" si="8"/>
        <v>45576</v>
      </c>
      <c r="C264" s="65">
        <f t="shared" si="9"/>
        <v>6</v>
      </c>
      <c r="D264" s="65">
        <f>IF(ISNUMBER(MATCH(B264,Holidays!$E$5:$E$134,0)),1,'Data Export'!C264)</f>
        <v>6</v>
      </c>
      <c r="E264" s="66">
        <v>22</v>
      </c>
      <c r="F264" s="66" t="str">
        <f ca="1">OFFSET('ToU Table'!$B$6,'Data Export'!E264-1,'Data Export'!D264-1)</f>
        <v>Standard</v>
      </c>
      <c r="G264" s="66">
        <v>295.51</v>
      </c>
      <c r="H264" s="66">
        <v>295.51</v>
      </c>
      <c r="I264" s="66">
        <v>80</v>
      </c>
    </row>
    <row r="265" spans="2:9">
      <c r="B265" s="64">
        <f t="shared" si="8"/>
        <v>45576</v>
      </c>
      <c r="C265" s="65">
        <f t="shared" si="9"/>
        <v>6</v>
      </c>
      <c r="D265" s="65">
        <f>IF(ISNUMBER(MATCH(B265,Holidays!$E$5:$E$134,0)),1,'Data Export'!C265)</f>
        <v>6</v>
      </c>
      <c r="E265" s="66">
        <v>23</v>
      </c>
      <c r="F265" s="66" t="str">
        <f ca="1">OFFSET('ToU Table'!$B$6,'Data Export'!E265-1,'Data Export'!D265-1)</f>
        <v>Off-peak</v>
      </c>
      <c r="G265" s="66">
        <v>161.13999999999999</v>
      </c>
      <c r="H265" s="66">
        <v>230.06</v>
      </c>
      <c r="I265" s="66">
        <v>136.19999999999999</v>
      </c>
    </row>
    <row r="266" spans="2:9">
      <c r="B266" s="64">
        <f t="shared" si="8"/>
        <v>45576</v>
      </c>
      <c r="C266" s="65">
        <f t="shared" si="9"/>
        <v>6</v>
      </c>
      <c r="D266" s="65">
        <f>IF(ISNUMBER(MATCH(B266,Holidays!$E$5:$E$134,0)),1,'Data Export'!C266)</f>
        <v>6</v>
      </c>
      <c r="E266" s="66">
        <v>24</v>
      </c>
      <c r="F266" s="66" t="str">
        <f ca="1">OFFSET('ToU Table'!$B$6,'Data Export'!E266-1,'Data Export'!D266-1)</f>
        <v>Off-peak</v>
      </c>
      <c r="G266" s="66">
        <v>120.18</v>
      </c>
      <c r="H266" s="66">
        <v>230.06</v>
      </c>
      <c r="I266" s="66">
        <v>106.2</v>
      </c>
    </row>
    <row r="267" spans="2:9">
      <c r="B267" s="64">
        <f t="shared" si="8"/>
        <v>45577</v>
      </c>
      <c r="C267" s="65">
        <f t="shared" si="9"/>
        <v>7</v>
      </c>
      <c r="D267" s="65">
        <f>IF(ISNUMBER(MATCH(B267,Holidays!$E$5:$E$134,0)),1,'Data Export'!C267)</f>
        <v>7</v>
      </c>
      <c r="E267" s="66">
        <v>1</v>
      </c>
      <c r="F267" s="66" t="str">
        <f ca="1">OFFSET('ToU Table'!$B$6,'Data Export'!E267-1,'Data Export'!D267-1)</f>
        <v>Off-peak</v>
      </c>
      <c r="G267" s="66">
        <v>123.95</v>
      </c>
      <c r="H267" s="66">
        <v>160</v>
      </c>
      <c r="I267" s="66">
        <v>178</v>
      </c>
    </row>
    <row r="268" spans="2:9">
      <c r="B268" s="64">
        <f t="shared" si="8"/>
        <v>45577</v>
      </c>
      <c r="C268" s="65">
        <f t="shared" si="9"/>
        <v>7</v>
      </c>
      <c r="D268" s="65">
        <f>IF(ISNUMBER(MATCH(B268,Holidays!$E$5:$E$134,0)),1,'Data Export'!C268)</f>
        <v>7</v>
      </c>
      <c r="E268" s="66">
        <v>2</v>
      </c>
      <c r="F268" s="66" t="str">
        <f ca="1">OFFSET('ToU Table'!$B$6,'Data Export'!E268-1,'Data Export'!D268-1)</f>
        <v>Off-peak</v>
      </c>
      <c r="G268" s="66">
        <v>121.87</v>
      </c>
      <c r="H268" s="66">
        <v>160</v>
      </c>
      <c r="I268" s="66">
        <v>160</v>
      </c>
    </row>
    <row r="269" spans="2:9">
      <c r="B269" s="64">
        <f t="shared" si="8"/>
        <v>45577</v>
      </c>
      <c r="C269" s="65">
        <f t="shared" si="9"/>
        <v>7</v>
      </c>
      <c r="D269" s="65">
        <f>IF(ISNUMBER(MATCH(B269,Holidays!$E$5:$E$134,0)),1,'Data Export'!C269)</f>
        <v>7</v>
      </c>
      <c r="E269" s="66">
        <v>3</v>
      </c>
      <c r="F269" s="66" t="str">
        <f ca="1">OFFSET('ToU Table'!$B$6,'Data Export'!E269-1,'Data Export'!D269-1)</f>
        <v>Off-peak</v>
      </c>
      <c r="G269" s="66">
        <v>121</v>
      </c>
      <c r="H269" s="66">
        <v>160</v>
      </c>
      <c r="I269" s="66">
        <v>144</v>
      </c>
    </row>
    <row r="270" spans="2:9">
      <c r="B270" s="64">
        <f t="shared" si="8"/>
        <v>45577</v>
      </c>
      <c r="C270" s="65">
        <f t="shared" si="9"/>
        <v>7</v>
      </c>
      <c r="D270" s="65">
        <f>IF(ISNUMBER(MATCH(B270,Holidays!$E$5:$E$134,0)),1,'Data Export'!C270)</f>
        <v>7</v>
      </c>
      <c r="E270" s="66">
        <v>4</v>
      </c>
      <c r="F270" s="66" t="str">
        <f ca="1">OFFSET('ToU Table'!$B$6,'Data Export'!E270-1,'Data Export'!D270-1)</f>
        <v>Off-peak</v>
      </c>
      <c r="G270" s="66">
        <v>121</v>
      </c>
      <c r="H270" s="66">
        <v>160</v>
      </c>
      <c r="I270" s="66">
        <v>138</v>
      </c>
    </row>
    <row r="271" spans="2:9">
      <c r="B271" s="64">
        <f t="shared" si="8"/>
        <v>45577</v>
      </c>
      <c r="C271" s="65">
        <f t="shared" si="9"/>
        <v>7</v>
      </c>
      <c r="D271" s="65">
        <f>IF(ISNUMBER(MATCH(B271,Holidays!$E$5:$E$134,0)),1,'Data Export'!C271)</f>
        <v>7</v>
      </c>
      <c r="E271" s="66">
        <v>5</v>
      </c>
      <c r="F271" s="66" t="str">
        <f ca="1">OFFSET('ToU Table'!$B$6,'Data Export'!E271-1,'Data Export'!D271-1)</f>
        <v>Off-peak</v>
      </c>
      <c r="G271" s="66">
        <v>134.16999999999999</v>
      </c>
      <c r="H271" s="66">
        <v>192.09</v>
      </c>
      <c r="I271" s="66">
        <v>136.19999999999999</v>
      </c>
    </row>
    <row r="272" spans="2:9">
      <c r="B272" s="64">
        <f t="shared" si="8"/>
        <v>45577</v>
      </c>
      <c r="C272" s="65">
        <f t="shared" si="9"/>
        <v>7</v>
      </c>
      <c r="D272" s="65">
        <f>IF(ISNUMBER(MATCH(B272,Holidays!$E$5:$E$134,0)),1,'Data Export'!C272)</f>
        <v>7</v>
      </c>
      <c r="E272" s="66">
        <v>6</v>
      </c>
      <c r="F272" s="66" t="str">
        <f ca="1">OFFSET('ToU Table'!$B$6,'Data Export'!E272-1,'Data Export'!D272-1)</f>
        <v>Off-peak</v>
      </c>
      <c r="G272" s="66">
        <v>158.80000000000001</v>
      </c>
      <c r="H272" s="66">
        <v>205.5</v>
      </c>
      <c r="I272" s="66">
        <v>20</v>
      </c>
    </row>
    <row r="273" spans="2:9">
      <c r="B273" s="64">
        <f t="shared" si="8"/>
        <v>45577</v>
      </c>
      <c r="C273" s="65">
        <f t="shared" si="9"/>
        <v>7</v>
      </c>
      <c r="D273" s="65">
        <f>IF(ISNUMBER(MATCH(B273,Holidays!$E$5:$E$134,0)),1,'Data Export'!C273)</f>
        <v>7</v>
      </c>
      <c r="E273" s="66">
        <v>7</v>
      </c>
      <c r="F273" s="66" t="str">
        <f ca="1">OFFSET('ToU Table'!$B$6,'Data Export'!E273-1,'Data Export'!D273-1)</f>
        <v>Off-peak</v>
      </c>
      <c r="G273" s="66">
        <v>200.1</v>
      </c>
      <c r="H273" s="66">
        <v>201</v>
      </c>
      <c r="I273" s="66">
        <v>21.2</v>
      </c>
    </row>
    <row r="274" spans="2:9">
      <c r="B274" s="64">
        <f t="shared" si="8"/>
        <v>45577</v>
      </c>
      <c r="C274" s="65">
        <f t="shared" si="9"/>
        <v>7</v>
      </c>
      <c r="D274" s="65">
        <f>IF(ISNUMBER(MATCH(B274,Holidays!$E$5:$E$134,0)),1,'Data Export'!C274)</f>
        <v>7</v>
      </c>
      <c r="E274" s="66">
        <v>8</v>
      </c>
      <c r="F274" s="66" t="str">
        <f ca="1">OFFSET('ToU Table'!$B$6,'Data Export'!E274-1,'Data Export'!D274-1)</f>
        <v>Standard</v>
      </c>
      <c r="G274" s="66">
        <v>164.56</v>
      </c>
      <c r="H274" s="66">
        <v>222.95</v>
      </c>
      <c r="I274" s="66">
        <v>20</v>
      </c>
    </row>
    <row r="275" spans="2:9">
      <c r="B275" s="64">
        <f t="shared" si="8"/>
        <v>45577</v>
      </c>
      <c r="C275" s="65">
        <f t="shared" si="9"/>
        <v>7</v>
      </c>
      <c r="D275" s="65">
        <f>IF(ISNUMBER(MATCH(B275,Holidays!$E$5:$E$134,0)),1,'Data Export'!C275)</f>
        <v>7</v>
      </c>
      <c r="E275" s="66">
        <v>9</v>
      </c>
      <c r="F275" s="66" t="str">
        <f ca="1">OFFSET('ToU Table'!$B$6,'Data Export'!E275-1,'Data Export'!D275-1)</f>
        <v>Standard</v>
      </c>
      <c r="G275" s="66">
        <v>150.99</v>
      </c>
      <c r="H275" s="66">
        <v>222.95</v>
      </c>
      <c r="I275" s="66">
        <v>0</v>
      </c>
    </row>
    <row r="276" spans="2:9">
      <c r="B276" s="64">
        <f t="shared" si="8"/>
        <v>45577</v>
      </c>
      <c r="C276" s="65">
        <f t="shared" si="9"/>
        <v>7</v>
      </c>
      <c r="D276" s="65">
        <f>IF(ISNUMBER(MATCH(B276,Holidays!$E$5:$E$134,0)),1,'Data Export'!C276)</f>
        <v>7</v>
      </c>
      <c r="E276" s="66">
        <v>10</v>
      </c>
      <c r="F276" s="66" t="str">
        <f ca="1">OFFSET('ToU Table'!$B$6,'Data Export'!E276-1,'Data Export'!D276-1)</f>
        <v>Standard</v>
      </c>
      <c r="G276" s="66">
        <v>150.99</v>
      </c>
      <c r="H276" s="66">
        <v>239.9</v>
      </c>
      <c r="I276" s="66">
        <v>0</v>
      </c>
    </row>
    <row r="277" spans="2:9">
      <c r="B277" s="64">
        <f t="shared" si="8"/>
        <v>45577</v>
      </c>
      <c r="C277" s="65">
        <f t="shared" si="9"/>
        <v>7</v>
      </c>
      <c r="D277" s="65">
        <f>IF(ISNUMBER(MATCH(B277,Holidays!$E$5:$E$134,0)),1,'Data Export'!C277)</f>
        <v>7</v>
      </c>
      <c r="E277" s="66">
        <v>11</v>
      </c>
      <c r="F277" s="66" t="str">
        <f ca="1">OFFSET('ToU Table'!$B$6,'Data Export'!E277-1,'Data Export'!D277-1)</f>
        <v>Standard</v>
      </c>
      <c r="G277" s="66">
        <v>150.97</v>
      </c>
      <c r="H277" s="66">
        <v>222.95</v>
      </c>
      <c r="I277" s="66">
        <v>0</v>
      </c>
    </row>
    <row r="278" spans="2:9">
      <c r="B278" s="64">
        <f t="shared" si="8"/>
        <v>45577</v>
      </c>
      <c r="C278" s="65">
        <f t="shared" si="9"/>
        <v>7</v>
      </c>
      <c r="D278" s="65">
        <f>IF(ISNUMBER(MATCH(B278,Holidays!$E$5:$E$134,0)),1,'Data Export'!C278)</f>
        <v>7</v>
      </c>
      <c r="E278" s="66">
        <v>12</v>
      </c>
      <c r="F278" s="66" t="str">
        <f ca="1">OFFSET('ToU Table'!$B$6,'Data Export'!E278-1,'Data Export'!D278-1)</f>
        <v>Standard</v>
      </c>
      <c r="G278" s="66">
        <v>150.99</v>
      </c>
      <c r="H278" s="66">
        <v>166</v>
      </c>
      <c r="I278" s="66">
        <v>0</v>
      </c>
    </row>
    <row r="279" spans="2:9">
      <c r="B279" s="64">
        <f t="shared" si="8"/>
        <v>45577</v>
      </c>
      <c r="C279" s="65">
        <f t="shared" si="9"/>
        <v>7</v>
      </c>
      <c r="D279" s="65">
        <f>IF(ISNUMBER(MATCH(B279,Holidays!$E$5:$E$134,0)),1,'Data Export'!C279)</f>
        <v>7</v>
      </c>
      <c r="E279" s="66">
        <v>13</v>
      </c>
      <c r="F279" s="66" t="str">
        <f ca="1">OFFSET('ToU Table'!$B$6,'Data Export'!E279-1,'Data Export'!D279-1)</f>
        <v>Off-peak</v>
      </c>
      <c r="G279" s="66">
        <v>121</v>
      </c>
      <c r="H279" s="66">
        <v>150.05000000000001</v>
      </c>
      <c r="I279" s="66">
        <v>136.19999999999999</v>
      </c>
    </row>
    <row r="280" spans="2:9">
      <c r="B280" s="64">
        <f t="shared" si="8"/>
        <v>45577</v>
      </c>
      <c r="C280" s="65">
        <f t="shared" si="9"/>
        <v>7</v>
      </c>
      <c r="D280" s="65">
        <f>IF(ISNUMBER(MATCH(B280,Holidays!$E$5:$E$134,0)),1,'Data Export'!C280)</f>
        <v>7</v>
      </c>
      <c r="E280" s="66">
        <v>14</v>
      </c>
      <c r="F280" s="66" t="str">
        <f ca="1">OFFSET('ToU Table'!$B$6,'Data Export'!E280-1,'Data Export'!D280-1)</f>
        <v>Off-peak</v>
      </c>
      <c r="G280" s="66">
        <v>121.03</v>
      </c>
      <c r="H280" s="66">
        <v>150.06</v>
      </c>
      <c r="I280" s="66">
        <v>131.19999999999999</v>
      </c>
    </row>
    <row r="281" spans="2:9">
      <c r="B281" s="64">
        <f t="shared" si="8"/>
        <v>45577</v>
      </c>
      <c r="C281" s="65">
        <f t="shared" si="9"/>
        <v>7</v>
      </c>
      <c r="D281" s="65">
        <f>IF(ISNUMBER(MATCH(B281,Holidays!$E$5:$E$134,0)),1,'Data Export'!C281)</f>
        <v>7</v>
      </c>
      <c r="E281" s="66">
        <v>15</v>
      </c>
      <c r="F281" s="66" t="str">
        <f ca="1">OFFSET('ToU Table'!$B$6,'Data Export'!E281-1,'Data Export'!D281-1)</f>
        <v>Off-peak</v>
      </c>
      <c r="G281" s="66">
        <v>124.96</v>
      </c>
      <c r="H281" s="66">
        <v>150.07</v>
      </c>
      <c r="I281" s="66">
        <v>126.2</v>
      </c>
    </row>
    <row r="282" spans="2:9">
      <c r="B282" s="64">
        <f t="shared" si="8"/>
        <v>45577</v>
      </c>
      <c r="C282" s="65">
        <f t="shared" si="9"/>
        <v>7</v>
      </c>
      <c r="D282" s="65">
        <f>IF(ISNUMBER(MATCH(B282,Holidays!$E$5:$E$134,0)),1,'Data Export'!C282)</f>
        <v>7</v>
      </c>
      <c r="E282" s="66">
        <v>16</v>
      </c>
      <c r="F282" s="66" t="str">
        <f ca="1">OFFSET('ToU Table'!$B$6,'Data Export'!E282-1,'Data Export'!D282-1)</f>
        <v>Off-peak</v>
      </c>
      <c r="G282" s="66">
        <v>121.16</v>
      </c>
      <c r="H282" s="66">
        <v>150.09</v>
      </c>
      <c r="I282" s="66">
        <v>126.2</v>
      </c>
    </row>
    <row r="283" spans="2:9">
      <c r="B283" s="64">
        <f t="shared" si="8"/>
        <v>45577</v>
      </c>
      <c r="C283" s="65">
        <f t="shared" si="9"/>
        <v>7</v>
      </c>
      <c r="D283" s="65">
        <f>IF(ISNUMBER(MATCH(B283,Holidays!$E$5:$E$134,0)),1,'Data Export'!C283)</f>
        <v>7</v>
      </c>
      <c r="E283" s="66">
        <v>17</v>
      </c>
      <c r="F283" s="66" t="str">
        <f ca="1">OFFSET('ToU Table'!$B$6,'Data Export'!E283-1,'Data Export'!D283-1)</f>
        <v>Off-peak</v>
      </c>
      <c r="G283" s="66">
        <v>124.98</v>
      </c>
      <c r="H283" s="66">
        <v>150.01</v>
      </c>
      <c r="I283" s="66">
        <v>191.2</v>
      </c>
    </row>
    <row r="284" spans="2:9">
      <c r="B284" s="64">
        <f t="shared" ref="B284:B347" si="10">B260+1</f>
        <v>45577</v>
      </c>
      <c r="C284" s="65">
        <f t="shared" si="9"/>
        <v>7</v>
      </c>
      <c r="D284" s="65">
        <f>IF(ISNUMBER(MATCH(B284,Holidays!$E$5:$E$134,0)),1,'Data Export'!C284)</f>
        <v>7</v>
      </c>
      <c r="E284" s="66">
        <v>18</v>
      </c>
      <c r="F284" s="66" t="str">
        <f ca="1">OFFSET('ToU Table'!$B$6,'Data Export'!E284-1,'Data Export'!D284-1)</f>
        <v>Off-peak</v>
      </c>
      <c r="G284" s="66">
        <v>363.83</v>
      </c>
      <c r="H284" s="66">
        <v>363.83</v>
      </c>
      <c r="I284" s="66">
        <v>21.2</v>
      </c>
    </row>
    <row r="285" spans="2:9">
      <c r="B285" s="64">
        <f t="shared" si="10"/>
        <v>45577</v>
      </c>
      <c r="C285" s="65">
        <f t="shared" si="9"/>
        <v>7</v>
      </c>
      <c r="D285" s="65">
        <f>IF(ISNUMBER(MATCH(B285,Holidays!$E$5:$E$134,0)),1,'Data Export'!C285)</f>
        <v>7</v>
      </c>
      <c r="E285" s="66">
        <v>19</v>
      </c>
      <c r="F285" s="66" t="str">
        <f ca="1">OFFSET('ToU Table'!$B$6,'Data Export'!E285-1,'Data Export'!D285-1)</f>
        <v>Standard</v>
      </c>
      <c r="G285" s="66">
        <v>363.83</v>
      </c>
      <c r="H285" s="66">
        <v>363.83</v>
      </c>
      <c r="I285" s="66">
        <v>31.2</v>
      </c>
    </row>
    <row r="286" spans="2:9">
      <c r="B286" s="64">
        <f t="shared" si="10"/>
        <v>45577</v>
      </c>
      <c r="C286" s="65">
        <f t="shared" si="9"/>
        <v>7</v>
      </c>
      <c r="D286" s="65">
        <f>IF(ISNUMBER(MATCH(B286,Holidays!$E$5:$E$134,0)),1,'Data Export'!C286)</f>
        <v>7</v>
      </c>
      <c r="E286" s="66">
        <v>20</v>
      </c>
      <c r="F286" s="66" t="str">
        <f ca="1">OFFSET('ToU Table'!$B$6,'Data Export'!E286-1,'Data Export'!D286-1)</f>
        <v>Standard</v>
      </c>
      <c r="G286" s="66">
        <v>363.83</v>
      </c>
      <c r="H286" s="66">
        <v>363.83</v>
      </c>
      <c r="I286" s="66">
        <v>31.2</v>
      </c>
    </row>
    <row r="287" spans="2:9">
      <c r="B287" s="64">
        <f t="shared" si="10"/>
        <v>45577</v>
      </c>
      <c r="C287" s="65">
        <f t="shared" si="9"/>
        <v>7</v>
      </c>
      <c r="D287" s="65">
        <f>IF(ISNUMBER(MATCH(B287,Holidays!$E$5:$E$134,0)),1,'Data Export'!C287)</f>
        <v>7</v>
      </c>
      <c r="E287" s="66">
        <v>21</v>
      </c>
      <c r="F287" s="66" t="str">
        <f ca="1">OFFSET('ToU Table'!$B$6,'Data Export'!E287-1,'Data Export'!D287-1)</f>
        <v>Off-peak</v>
      </c>
      <c r="G287" s="66">
        <v>281.58999999999997</v>
      </c>
      <c r="H287" s="66">
        <v>281.58999999999997</v>
      </c>
      <c r="I287" s="66">
        <v>221.2</v>
      </c>
    </row>
    <row r="288" spans="2:9">
      <c r="B288" s="64">
        <f t="shared" si="10"/>
        <v>45577</v>
      </c>
      <c r="C288" s="65">
        <f t="shared" si="9"/>
        <v>7</v>
      </c>
      <c r="D288" s="65">
        <f>IF(ISNUMBER(MATCH(B288,Holidays!$E$5:$E$134,0)),1,'Data Export'!C288)</f>
        <v>7</v>
      </c>
      <c r="E288" s="66">
        <v>22</v>
      </c>
      <c r="F288" s="66" t="str">
        <f ca="1">OFFSET('ToU Table'!$B$6,'Data Export'!E288-1,'Data Export'!D288-1)</f>
        <v>Off-peak</v>
      </c>
      <c r="G288" s="66">
        <v>200.04</v>
      </c>
      <c r="H288" s="66">
        <v>200.04</v>
      </c>
      <c r="I288" s="66">
        <v>271.2</v>
      </c>
    </row>
    <row r="289" spans="2:9">
      <c r="B289" s="64">
        <f t="shared" si="10"/>
        <v>45577</v>
      </c>
      <c r="C289" s="65">
        <f t="shared" si="9"/>
        <v>7</v>
      </c>
      <c r="D289" s="65">
        <f>IF(ISNUMBER(MATCH(B289,Holidays!$E$5:$E$134,0)),1,'Data Export'!C289)</f>
        <v>7</v>
      </c>
      <c r="E289" s="66">
        <v>23</v>
      </c>
      <c r="F289" s="66" t="str">
        <f ca="1">OFFSET('ToU Table'!$B$6,'Data Export'!E289-1,'Data Export'!D289-1)</f>
        <v>Off-peak</v>
      </c>
      <c r="G289" s="66">
        <v>182.63</v>
      </c>
      <c r="H289" s="66">
        <v>223.05</v>
      </c>
      <c r="I289" s="66">
        <v>99.2</v>
      </c>
    </row>
    <row r="290" spans="2:9">
      <c r="B290" s="64">
        <f t="shared" si="10"/>
        <v>45577</v>
      </c>
      <c r="C290" s="65">
        <f t="shared" si="9"/>
        <v>7</v>
      </c>
      <c r="D290" s="65">
        <f>IF(ISNUMBER(MATCH(B290,Holidays!$E$5:$E$134,0)),1,'Data Export'!C290)</f>
        <v>7</v>
      </c>
      <c r="E290" s="66">
        <v>24</v>
      </c>
      <c r="F290" s="66" t="str">
        <f ca="1">OFFSET('ToU Table'!$B$6,'Data Export'!E290-1,'Data Export'!D290-1)</f>
        <v>Off-peak</v>
      </c>
      <c r="G290" s="66">
        <v>149.08000000000001</v>
      </c>
      <c r="H290" s="66">
        <v>223.05</v>
      </c>
      <c r="I290" s="66">
        <v>155.19999999999999</v>
      </c>
    </row>
    <row r="291" spans="2:9">
      <c r="B291" s="64">
        <f t="shared" si="10"/>
        <v>45578</v>
      </c>
      <c r="C291" s="65">
        <f t="shared" si="9"/>
        <v>1</v>
      </c>
      <c r="D291" s="65">
        <f>IF(ISNUMBER(MATCH(B291,Holidays!$E$5:$E$134,0)),1,'Data Export'!C291)</f>
        <v>1</v>
      </c>
      <c r="E291" s="66">
        <v>1</v>
      </c>
      <c r="F291" s="66" t="str">
        <f ca="1">OFFSET('ToU Table'!$B$6,'Data Export'!E291-1,'Data Export'!D291-1)</f>
        <v>Off-peak</v>
      </c>
      <c r="G291" s="66">
        <v>124.61</v>
      </c>
      <c r="H291" s="66">
        <v>192.09</v>
      </c>
      <c r="I291" s="66">
        <v>155.1</v>
      </c>
    </row>
    <row r="292" spans="2:9">
      <c r="B292" s="64">
        <f t="shared" si="10"/>
        <v>45578</v>
      </c>
      <c r="C292" s="65">
        <f t="shared" si="9"/>
        <v>1</v>
      </c>
      <c r="D292" s="65">
        <f>IF(ISNUMBER(MATCH(B292,Holidays!$E$5:$E$134,0)),1,'Data Export'!C292)</f>
        <v>1</v>
      </c>
      <c r="E292" s="66">
        <v>2</v>
      </c>
      <c r="F292" s="66" t="str">
        <f ca="1">OFFSET('ToU Table'!$B$6,'Data Export'!E292-1,'Data Export'!D292-1)</f>
        <v>Off-peak</v>
      </c>
      <c r="G292" s="66">
        <v>123.88</v>
      </c>
      <c r="H292" s="66">
        <v>192.09</v>
      </c>
      <c r="I292" s="66">
        <v>149.1</v>
      </c>
    </row>
    <row r="293" spans="2:9">
      <c r="B293" s="64">
        <f t="shared" si="10"/>
        <v>45578</v>
      </c>
      <c r="C293" s="65">
        <f t="shared" si="9"/>
        <v>1</v>
      </c>
      <c r="D293" s="65">
        <f>IF(ISNUMBER(MATCH(B293,Holidays!$E$5:$E$134,0)),1,'Data Export'!C293)</f>
        <v>1</v>
      </c>
      <c r="E293" s="66">
        <v>3</v>
      </c>
      <c r="F293" s="66" t="str">
        <f ca="1">OFFSET('ToU Table'!$B$6,'Data Export'!E293-1,'Data Export'!D293-1)</f>
        <v>Off-peak</v>
      </c>
      <c r="G293" s="66">
        <v>122.82</v>
      </c>
      <c r="H293" s="66">
        <v>192.09</v>
      </c>
      <c r="I293" s="66">
        <v>141.1</v>
      </c>
    </row>
    <row r="294" spans="2:9">
      <c r="B294" s="64">
        <f t="shared" si="10"/>
        <v>45578</v>
      </c>
      <c r="C294" s="65">
        <f t="shared" si="9"/>
        <v>1</v>
      </c>
      <c r="D294" s="65">
        <f>IF(ISNUMBER(MATCH(B294,Holidays!$E$5:$E$134,0)),1,'Data Export'!C294)</f>
        <v>1</v>
      </c>
      <c r="E294" s="66">
        <v>4</v>
      </c>
      <c r="F294" s="66" t="str">
        <f ca="1">OFFSET('ToU Table'!$B$6,'Data Export'!E294-1,'Data Export'!D294-1)</f>
        <v>Off-peak</v>
      </c>
      <c r="G294" s="66">
        <v>122.82</v>
      </c>
      <c r="H294" s="66">
        <v>192.09</v>
      </c>
      <c r="I294" s="66">
        <v>141.1</v>
      </c>
    </row>
    <row r="295" spans="2:9">
      <c r="B295" s="64">
        <f t="shared" si="10"/>
        <v>45578</v>
      </c>
      <c r="C295" s="65">
        <f t="shared" si="9"/>
        <v>1</v>
      </c>
      <c r="D295" s="65">
        <f>IF(ISNUMBER(MATCH(B295,Holidays!$E$5:$E$134,0)),1,'Data Export'!C295)</f>
        <v>1</v>
      </c>
      <c r="E295" s="66">
        <v>5</v>
      </c>
      <c r="F295" s="66" t="str">
        <f ca="1">OFFSET('ToU Table'!$B$6,'Data Export'!E295-1,'Data Export'!D295-1)</f>
        <v>Off-peak</v>
      </c>
      <c r="G295" s="66">
        <v>134.49</v>
      </c>
      <c r="H295" s="66">
        <v>214.95</v>
      </c>
      <c r="I295" s="66">
        <v>140</v>
      </c>
    </row>
    <row r="296" spans="2:9">
      <c r="B296" s="64">
        <f t="shared" si="10"/>
        <v>45578</v>
      </c>
      <c r="C296" s="65">
        <f t="shared" si="9"/>
        <v>1</v>
      </c>
      <c r="D296" s="65">
        <f>IF(ISNUMBER(MATCH(B296,Holidays!$E$5:$E$134,0)),1,'Data Export'!C296)</f>
        <v>1</v>
      </c>
      <c r="E296" s="66">
        <v>6</v>
      </c>
      <c r="F296" s="66" t="str">
        <f ca="1">OFFSET('ToU Table'!$B$6,'Data Export'!E296-1,'Data Export'!D296-1)</f>
        <v>Off-peak</v>
      </c>
      <c r="G296" s="66">
        <v>151.97</v>
      </c>
      <c r="H296" s="66">
        <v>206.67</v>
      </c>
      <c r="I296" s="66">
        <v>8</v>
      </c>
    </row>
    <row r="297" spans="2:9">
      <c r="B297" s="64">
        <f t="shared" si="10"/>
        <v>45578</v>
      </c>
      <c r="C297" s="65">
        <f t="shared" si="9"/>
        <v>1</v>
      </c>
      <c r="D297" s="65">
        <f>IF(ISNUMBER(MATCH(B297,Holidays!$E$5:$E$134,0)),1,'Data Export'!C297)</f>
        <v>1</v>
      </c>
      <c r="E297" s="66">
        <v>7</v>
      </c>
      <c r="F297" s="66" t="str">
        <f ca="1">OFFSET('ToU Table'!$B$6,'Data Export'!E297-1,'Data Export'!D297-1)</f>
        <v>Off-peak</v>
      </c>
      <c r="G297" s="66">
        <v>101</v>
      </c>
      <c r="H297" s="66">
        <v>336</v>
      </c>
      <c r="I297" s="66">
        <v>7</v>
      </c>
    </row>
    <row r="298" spans="2:9">
      <c r="B298" s="64">
        <f t="shared" si="10"/>
        <v>45578</v>
      </c>
      <c r="C298" s="65">
        <f t="shared" si="9"/>
        <v>1</v>
      </c>
      <c r="D298" s="65">
        <f>IF(ISNUMBER(MATCH(B298,Holidays!$E$5:$E$134,0)),1,'Data Export'!C298)</f>
        <v>1</v>
      </c>
      <c r="E298" s="66">
        <v>8</v>
      </c>
      <c r="F298" s="66" t="str">
        <f ca="1">OFFSET('ToU Table'!$B$6,'Data Export'!E298-1,'Data Export'!D298-1)</f>
        <v>Off-peak</v>
      </c>
      <c r="G298" s="66">
        <v>96.02</v>
      </c>
      <c r="H298" s="66">
        <v>150.85</v>
      </c>
      <c r="I298" s="66">
        <v>38</v>
      </c>
    </row>
    <row r="299" spans="2:9">
      <c r="B299" s="64">
        <f t="shared" si="10"/>
        <v>45578</v>
      </c>
      <c r="C299" s="65">
        <f t="shared" si="9"/>
        <v>1</v>
      </c>
      <c r="D299" s="65">
        <f>IF(ISNUMBER(MATCH(B299,Holidays!$E$5:$E$134,0)),1,'Data Export'!C299)</f>
        <v>1</v>
      </c>
      <c r="E299" s="66">
        <v>9</v>
      </c>
      <c r="F299" s="66" t="str">
        <f ca="1">OFFSET('ToU Table'!$B$6,'Data Export'!E299-1,'Data Export'!D299-1)</f>
        <v>Off-peak</v>
      </c>
      <c r="G299" s="66">
        <v>96.75</v>
      </c>
      <c r="H299" s="66">
        <v>150.07</v>
      </c>
      <c r="I299" s="66">
        <v>88</v>
      </c>
    </row>
    <row r="300" spans="2:9">
      <c r="B300" s="64">
        <f t="shared" si="10"/>
        <v>45578</v>
      </c>
      <c r="C300" s="65">
        <f t="shared" si="9"/>
        <v>1</v>
      </c>
      <c r="D300" s="65">
        <f>IF(ISNUMBER(MATCH(B300,Holidays!$E$5:$E$134,0)),1,'Data Export'!C300)</f>
        <v>1</v>
      </c>
      <c r="E300" s="66">
        <v>10</v>
      </c>
      <c r="F300" s="66" t="str">
        <f ca="1">OFFSET('ToU Table'!$B$6,'Data Export'!E300-1,'Data Export'!D300-1)</f>
        <v>Off-peak</v>
      </c>
      <c r="G300" s="66">
        <v>96.3</v>
      </c>
      <c r="H300" s="66">
        <v>150</v>
      </c>
      <c r="I300" s="66">
        <v>128</v>
      </c>
    </row>
    <row r="301" spans="2:9">
      <c r="B301" s="64">
        <f t="shared" si="10"/>
        <v>45578</v>
      </c>
      <c r="C301" s="65">
        <f t="shared" si="9"/>
        <v>1</v>
      </c>
      <c r="D301" s="65">
        <f>IF(ISNUMBER(MATCH(B301,Holidays!$E$5:$E$134,0)),1,'Data Export'!C301)</f>
        <v>1</v>
      </c>
      <c r="E301" s="66">
        <v>11</v>
      </c>
      <c r="F301" s="66" t="str">
        <f ca="1">OFFSET('ToU Table'!$B$6,'Data Export'!E301-1,'Data Export'!D301-1)</f>
        <v>Off-peak</v>
      </c>
      <c r="G301" s="66">
        <v>100.64</v>
      </c>
      <c r="H301" s="66">
        <v>150.09</v>
      </c>
      <c r="I301" s="66">
        <v>48</v>
      </c>
    </row>
    <row r="302" spans="2:9">
      <c r="B302" s="64">
        <f t="shared" si="10"/>
        <v>45578</v>
      </c>
      <c r="C302" s="65">
        <f t="shared" si="9"/>
        <v>1</v>
      </c>
      <c r="D302" s="65">
        <f>IF(ISNUMBER(MATCH(B302,Holidays!$E$5:$E$134,0)),1,'Data Export'!C302)</f>
        <v>1</v>
      </c>
      <c r="E302" s="66">
        <v>12</v>
      </c>
      <c r="F302" s="66" t="str">
        <f ca="1">OFFSET('ToU Table'!$B$6,'Data Export'!E302-1,'Data Export'!D302-1)</f>
        <v>Off-peak</v>
      </c>
      <c r="G302" s="66">
        <v>101</v>
      </c>
      <c r="H302" s="66">
        <v>151.47</v>
      </c>
      <c r="I302" s="66">
        <v>28</v>
      </c>
    </row>
    <row r="303" spans="2:9">
      <c r="B303" s="64">
        <f t="shared" si="10"/>
        <v>45578</v>
      </c>
      <c r="C303" s="65">
        <f t="shared" si="9"/>
        <v>1</v>
      </c>
      <c r="D303" s="65">
        <f>IF(ISNUMBER(MATCH(B303,Holidays!$E$5:$E$134,0)),1,'Data Export'!C303)</f>
        <v>1</v>
      </c>
      <c r="E303" s="66">
        <v>13</v>
      </c>
      <c r="F303" s="66" t="str">
        <f ca="1">OFFSET('ToU Table'!$B$6,'Data Export'!E303-1,'Data Export'!D303-1)</f>
        <v>Off-peak</v>
      </c>
      <c r="G303" s="66">
        <v>101.18</v>
      </c>
      <c r="H303" s="66">
        <v>153.47999999999999</v>
      </c>
      <c r="I303" s="66">
        <v>18</v>
      </c>
    </row>
    <row r="304" spans="2:9">
      <c r="B304" s="64">
        <f t="shared" si="10"/>
        <v>45578</v>
      </c>
      <c r="C304" s="65">
        <f t="shared" si="9"/>
        <v>1</v>
      </c>
      <c r="D304" s="65">
        <f>IF(ISNUMBER(MATCH(B304,Holidays!$E$5:$E$134,0)),1,'Data Export'!C304)</f>
        <v>1</v>
      </c>
      <c r="E304" s="66">
        <v>14</v>
      </c>
      <c r="F304" s="66" t="str">
        <f ca="1">OFFSET('ToU Table'!$B$6,'Data Export'!E304-1,'Data Export'!D304-1)</f>
        <v>Off-peak</v>
      </c>
      <c r="G304" s="66">
        <v>101.63</v>
      </c>
      <c r="H304" s="66">
        <v>153.6</v>
      </c>
      <c r="I304" s="66">
        <v>18</v>
      </c>
    </row>
    <row r="305" spans="2:9">
      <c r="B305" s="64">
        <f t="shared" si="10"/>
        <v>45578</v>
      </c>
      <c r="C305" s="65">
        <f t="shared" si="9"/>
        <v>1</v>
      </c>
      <c r="D305" s="65">
        <f>IF(ISNUMBER(MATCH(B305,Holidays!$E$5:$E$134,0)),1,'Data Export'!C305)</f>
        <v>1</v>
      </c>
      <c r="E305" s="66">
        <v>15</v>
      </c>
      <c r="F305" s="66" t="str">
        <f ca="1">OFFSET('ToU Table'!$B$6,'Data Export'!E305-1,'Data Export'!D305-1)</f>
        <v>Off-peak</v>
      </c>
      <c r="G305" s="66">
        <v>120.99</v>
      </c>
      <c r="H305" s="66">
        <v>150.07</v>
      </c>
      <c r="I305" s="66">
        <v>88</v>
      </c>
    </row>
    <row r="306" spans="2:9">
      <c r="B306" s="64">
        <f t="shared" si="10"/>
        <v>45578</v>
      </c>
      <c r="C306" s="65">
        <f t="shared" si="9"/>
        <v>1</v>
      </c>
      <c r="D306" s="65">
        <f>IF(ISNUMBER(MATCH(B306,Holidays!$E$5:$E$134,0)),1,'Data Export'!C306)</f>
        <v>1</v>
      </c>
      <c r="E306" s="66">
        <v>16</v>
      </c>
      <c r="F306" s="66" t="str">
        <f ca="1">OFFSET('ToU Table'!$B$6,'Data Export'!E306-1,'Data Export'!D306-1)</f>
        <v>Off-peak</v>
      </c>
      <c r="G306" s="66">
        <v>119.94</v>
      </c>
      <c r="H306" s="66">
        <v>150.07</v>
      </c>
      <c r="I306" s="66">
        <v>88</v>
      </c>
    </row>
    <row r="307" spans="2:9">
      <c r="B307" s="64">
        <f t="shared" si="10"/>
        <v>45578</v>
      </c>
      <c r="C307" s="65">
        <f t="shared" si="9"/>
        <v>1</v>
      </c>
      <c r="D307" s="65">
        <f>IF(ISNUMBER(MATCH(B307,Holidays!$E$5:$E$134,0)),1,'Data Export'!C307)</f>
        <v>1</v>
      </c>
      <c r="E307" s="66">
        <v>17</v>
      </c>
      <c r="F307" s="66" t="str">
        <f ca="1">OFFSET('ToU Table'!$B$6,'Data Export'!E307-1,'Data Export'!D307-1)</f>
        <v>Off-peak</v>
      </c>
      <c r="G307" s="66">
        <v>121</v>
      </c>
      <c r="H307" s="66">
        <v>150.01</v>
      </c>
      <c r="I307" s="66">
        <v>166.1</v>
      </c>
    </row>
    <row r="308" spans="2:9">
      <c r="B308" s="64">
        <f t="shared" si="10"/>
        <v>45578</v>
      </c>
      <c r="C308" s="65">
        <f t="shared" si="9"/>
        <v>1</v>
      </c>
      <c r="D308" s="65">
        <f>IF(ISNUMBER(MATCH(B308,Holidays!$E$5:$E$134,0)),1,'Data Export'!C308)</f>
        <v>1</v>
      </c>
      <c r="E308" s="66">
        <v>18</v>
      </c>
      <c r="F308" s="66" t="str">
        <f ca="1">OFFSET('ToU Table'!$B$6,'Data Export'!E308-1,'Data Export'!D308-1)</f>
        <v>Off-peak</v>
      </c>
      <c r="G308" s="66">
        <v>150.02000000000001</v>
      </c>
      <c r="H308" s="66">
        <v>150.02000000000001</v>
      </c>
      <c r="I308" s="66">
        <v>201.1</v>
      </c>
    </row>
    <row r="309" spans="2:9">
      <c r="B309" s="64">
        <f t="shared" si="10"/>
        <v>45578</v>
      </c>
      <c r="C309" s="65">
        <f t="shared" si="9"/>
        <v>1</v>
      </c>
      <c r="D309" s="65">
        <f>IF(ISNUMBER(MATCH(B309,Holidays!$E$5:$E$134,0)),1,'Data Export'!C309)</f>
        <v>1</v>
      </c>
      <c r="E309" s="66">
        <v>19</v>
      </c>
      <c r="F309" s="66" t="str">
        <f ca="1">OFFSET('ToU Table'!$B$6,'Data Export'!E309-1,'Data Export'!D309-1)</f>
        <v>Off-peak</v>
      </c>
      <c r="G309" s="66">
        <v>363.83</v>
      </c>
      <c r="H309" s="66">
        <v>363.83</v>
      </c>
      <c r="I309" s="66">
        <v>11.1</v>
      </c>
    </row>
    <row r="310" spans="2:9">
      <c r="B310" s="64">
        <f t="shared" si="10"/>
        <v>45578</v>
      </c>
      <c r="C310" s="65">
        <f t="shared" si="9"/>
        <v>1</v>
      </c>
      <c r="D310" s="65">
        <f>IF(ISNUMBER(MATCH(B310,Holidays!$E$5:$E$134,0)),1,'Data Export'!C310)</f>
        <v>1</v>
      </c>
      <c r="E310" s="66">
        <v>20</v>
      </c>
      <c r="F310" s="66" t="str">
        <f ca="1">OFFSET('ToU Table'!$B$6,'Data Export'!E310-1,'Data Export'!D310-1)</f>
        <v>Off-peak</v>
      </c>
      <c r="G310" s="66">
        <v>363.83</v>
      </c>
      <c r="H310" s="66">
        <v>363.83</v>
      </c>
      <c r="I310" s="66">
        <v>11.1</v>
      </c>
    </row>
    <row r="311" spans="2:9">
      <c r="B311" s="64">
        <f t="shared" si="10"/>
        <v>45578</v>
      </c>
      <c r="C311" s="65">
        <f t="shared" si="9"/>
        <v>1</v>
      </c>
      <c r="D311" s="65">
        <f>IF(ISNUMBER(MATCH(B311,Holidays!$E$5:$E$134,0)),1,'Data Export'!C311)</f>
        <v>1</v>
      </c>
      <c r="E311" s="66">
        <v>21</v>
      </c>
      <c r="F311" s="66" t="str">
        <f ca="1">OFFSET('ToU Table'!$B$6,'Data Export'!E311-1,'Data Export'!D311-1)</f>
        <v>Off-peak</v>
      </c>
      <c r="G311" s="66">
        <v>353.15</v>
      </c>
      <c r="H311" s="66">
        <v>353.15</v>
      </c>
      <c r="I311" s="66">
        <v>201.1</v>
      </c>
    </row>
    <row r="312" spans="2:9">
      <c r="B312" s="64">
        <f t="shared" si="10"/>
        <v>45578</v>
      </c>
      <c r="C312" s="65">
        <f t="shared" si="9"/>
        <v>1</v>
      </c>
      <c r="D312" s="65">
        <f>IF(ISNUMBER(MATCH(B312,Holidays!$E$5:$E$134,0)),1,'Data Export'!C312)</f>
        <v>1</v>
      </c>
      <c r="E312" s="66">
        <v>22</v>
      </c>
      <c r="F312" s="66" t="str">
        <f ca="1">OFFSET('ToU Table'!$B$6,'Data Export'!E312-1,'Data Export'!D312-1)</f>
        <v>Off-peak</v>
      </c>
      <c r="G312" s="66">
        <v>200.07</v>
      </c>
      <c r="H312" s="66">
        <v>200.07</v>
      </c>
      <c r="I312" s="66">
        <v>201.1</v>
      </c>
    </row>
    <row r="313" spans="2:9">
      <c r="B313" s="64">
        <f t="shared" si="10"/>
        <v>45578</v>
      </c>
      <c r="C313" s="65">
        <f t="shared" si="9"/>
        <v>1</v>
      </c>
      <c r="D313" s="65">
        <f>IF(ISNUMBER(MATCH(B313,Holidays!$E$5:$E$134,0)),1,'Data Export'!C313)</f>
        <v>1</v>
      </c>
      <c r="E313" s="66">
        <v>23</v>
      </c>
      <c r="F313" s="66" t="str">
        <f ca="1">OFFSET('ToU Table'!$B$6,'Data Export'!E313-1,'Data Export'!D313-1)</f>
        <v>Off-peak</v>
      </c>
      <c r="G313" s="66">
        <v>159</v>
      </c>
      <c r="H313" s="66">
        <v>228.05</v>
      </c>
      <c r="I313" s="66">
        <v>70.5</v>
      </c>
    </row>
    <row r="314" spans="2:9">
      <c r="B314" s="64">
        <f t="shared" si="10"/>
        <v>45578</v>
      </c>
      <c r="C314" s="65">
        <f t="shared" si="9"/>
        <v>1</v>
      </c>
      <c r="D314" s="65">
        <f>IF(ISNUMBER(MATCH(B314,Holidays!$E$5:$E$134,0)),1,'Data Export'!C314)</f>
        <v>1</v>
      </c>
      <c r="E314" s="66">
        <v>24</v>
      </c>
      <c r="F314" s="66" t="str">
        <f ca="1">OFFSET('ToU Table'!$B$6,'Data Export'!E314-1,'Data Export'!D314-1)</f>
        <v>Off-peak</v>
      </c>
      <c r="G314" s="66">
        <v>147.87</v>
      </c>
      <c r="H314" s="66">
        <v>214.05</v>
      </c>
      <c r="I314" s="66">
        <v>129.1</v>
      </c>
    </row>
    <row r="315" spans="2:9">
      <c r="B315" s="64">
        <f t="shared" si="10"/>
        <v>45579</v>
      </c>
      <c r="C315" s="65">
        <f t="shared" si="9"/>
        <v>2</v>
      </c>
      <c r="D315" s="65">
        <f>IF(ISNUMBER(MATCH(B315,Holidays!$E$5:$E$134,0)),1,'Data Export'!C315)</f>
        <v>2</v>
      </c>
      <c r="E315" s="66">
        <v>1</v>
      </c>
      <c r="F315" s="66" t="str">
        <f ca="1">OFFSET('ToU Table'!$B$6,'Data Export'!E315-1,'Data Export'!D315-1)</f>
        <v>Off-peak</v>
      </c>
      <c r="G315" s="66">
        <v>157.86000000000001</v>
      </c>
      <c r="H315" s="66">
        <v>200</v>
      </c>
      <c r="I315" s="66">
        <v>51</v>
      </c>
    </row>
    <row r="316" spans="2:9">
      <c r="B316" s="64">
        <f t="shared" si="10"/>
        <v>45579</v>
      </c>
      <c r="C316" s="65">
        <f t="shared" si="9"/>
        <v>2</v>
      </c>
      <c r="D316" s="65">
        <f>IF(ISNUMBER(MATCH(B316,Holidays!$E$5:$E$134,0)),1,'Data Export'!C316)</f>
        <v>2</v>
      </c>
      <c r="E316" s="66">
        <v>2</v>
      </c>
      <c r="F316" s="66" t="str">
        <f ca="1">OFFSET('ToU Table'!$B$6,'Data Export'!E316-1,'Data Export'!D316-1)</f>
        <v>Off-peak</v>
      </c>
      <c r="G316" s="66">
        <v>156.43</v>
      </c>
      <c r="H316" s="66">
        <v>200</v>
      </c>
      <c r="I316" s="66">
        <v>55</v>
      </c>
    </row>
    <row r="317" spans="2:9">
      <c r="B317" s="64">
        <f t="shared" si="10"/>
        <v>45579</v>
      </c>
      <c r="C317" s="65">
        <f t="shared" si="9"/>
        <v>2</v>
      </c>
      <c r="D317" s="65">
        <f>IF(ISNUMBER(MATCH(B317,Holidays!$E$5:$E$134,0)),1,'Data Export'!C317)</f>
        <v>2</v>
      </c>
      <c r="E317" s="66">
        <v>3</v>
      </c>
      <c r="F317" s="66" t="str">
        <f ca="1">OFFSET('ToU Table'!$B$6,'Data Export'!E317-1,'Data Export'!D317-1)</f>
        <v>Off-peak</v>
      </c>
      <c r="G317" s="66">
        <v>153.5</v>
      </c>
      <c r="H317" s="66">
        <v>200</v>
      </c>
      <c r="I317" s="66">
        <v>61</v>
      </c>
    </row>
    <row r="318" spans="2:9">
      <c r="B318" s="64">
        <f t="shared" si="10"/>
        <v>45579</v>
      </c>
      <c r="C318" s="65">
        <f t="shared" si="9"/>
        <v>2</v>
      </c>
      <c r="D318" s="65">
        <f>IF(ISNUMBER(MATCH(B318,Holidays!$E$5:$E$134,0)),1,'Data Export'!C318)</f>
        <v>2</v>
      </c>
      <c r="E318" s="66">
        <v>4</v>
      </c>
      <c r="F318" s="66" t="str">
        <f ca="1">OFFSET('ToU Table'!$B$6,'Data Export'!E318-1,'Data Export'!D318-1)</f>
        <v>Off-peak</v>
      </c>
      <c r="G318" s="66">
        <v>157.5</v>
      </c>
      <c r="H318" s="66">
        <v>200</v>
      </c>
      <c r="I318" s="66">
        <v>52</v>
      </c>
    </row>
    <row r="319" spans="2:9">
      <c r="B319" s="64">
        <f t="shared" si="10"/>
        <v>45579</v>
      </c>
      <c r="C319" s="65">
        <f t="shared" si="9"/>
        <v>2</v>
      </c>
      <c r="D319" s="65">
        <f>IF(ISNUMBER(MATCH(B319,Holidays!$E$5:$E$134,0)),1,'Data Export'!C319)</f>
        <v>2</v>
      </c>
      <c r="E319" s="66">
        <v>5</v>
      </c>
      <c r="F319" s="66" t="str">
        <f ca="1">OFFSET('ToU Table'!$B$6,'Data Export'!E319-1,'Data Export'!D319-1)</f>
        <v>Off-peak</v>
      </c>
      <c r="G319" s="66">
        <v>179.11</v>
      </c>
      <c r="H319" s="66">
        <v>227.5</v>
      </c>
      <c r="I319" s="66">
        <v>31</v>
      </c>
    </row>
    <row r="320" spans="2:9">
      <c r="B320" s="64">
        <f t="shared" si="10"/>
        <v>45579</v>
      </c>
      <c r="C320" s="65">
        <f t="shared" si="9"/>
        <v>2</v>
      </c>
      <c r="D320" s="65">
        <f>IF(ISNUMBER(MATCH(B320,Holidays!$E$5:$E$134,0)),1,'Data Export'!C320)</f>
        <v>2</v>
      </c>
      <c r="E320" s="66">
        <v>6</v>
      </c>
      <c r="F320" s="66" t="str">
        <f ca="1">OFFSET('ToU Table'!$B$6,'Data Export'!E320-1,'Data Export'!D320-1)</f>
        <v>Off-peak</v>
      </c>
      <c r="G320" s="66">
        <v>361.99</v>
      </c>
      <c r="H320" s="66">
        <v>361.99</v>
      </c>
      <c r="I320" s="66">
        <v>36</v>
      </c>
    </row>
    <row r="321" spans="2:9">
      <c r="B321" s="64">
        <f t="shared" si="10"/>
        <v>45579</v>
      </c>
      <c r="C321" s="65">
        <f t="shared" si="9"/>
        <v>2</v>
      </c>
      <c r="D321" s="65">
        <f>IF(ISNUMBER(MATCH(B321,Holidays!$E$5:$E$134,0)),1,'Data Export'!C321)</f>
        <v>2</v>
      </c>
      <c r="E321" s="66">
        <v>7</v>
      </c>
      <c r="F321" s="66" t="str">
        <f ca="1">OFFSET('ToU Table'!$B$6,'Data Export'!E321-1,'Data Export'!D321-1)</f>
        <v>Standard</v>
      </c>
      <c r="G321" s="66">
        <v>332.29</v>
      </c>
      <c r="H321" s="66">
        <v>332.29</v>
      </c>
      <c r="I321" s="66">
        <v>31</v>
      </c>
    </row>
    <row r="322" spans="2:9">
      <c r="B322" s="64">
        <f t="shared" si="10"/>
        <v>45579</v>
      </c>
      <c r="C322" s="65">
        <f t="shared" si="9"/>
        <v>2</v>
      </c>
      <c r="D322" s="65">
        <f>IF(ISNUMBER(MATCH(B322,Holidays!$E$5:$E$134,0)),1,'Data Export'!C322)</f>
        <v>2</v>
      </c>
      <c r="E322" s="66">
        <v>8</v>
      </c>
      <c r="F322" s="66" t="str">
        <f ca="1">OFFSET('ToU Table'!$B$6,'Data Export'!E322-1,'Data Export'!D322-1)</f>
        <v>Peak</v>
      </c>
      <c r="G322" s="66">
        <v>211</v>
      </c>
      <c r="H322" s="66">
        <v>214</v>
      </c>
      <c r="I322" s="66">
        <v>0</v>
      </c>
    </row>
    <row r="323" spans="2:9">
      <c r="B323" s="64">
        <f t="shared" si="10"/>
        <v>45579</v>
      </c>
      <c r="C323" s="65">
        <f t="shared" si="9"/>
        <v>2</v>
      </c>
      <c r="D323" s="65">
        <f>IF(ISNUMBER(MATCH(B323,Holidays!$E$5:$E$134,0)),1,'Data Export'!C323)</f>
        <v>2</v>
      </c>
      <c r="E323" s="66">
        <v>9</v>
      </c>
      <c r="F323" s="66" t="str">
        <f ca="1">OFFSET('ToU Table'!$B$6,'Data Export'!E323-1,'Data Export'!D323-1)</f>
        <v>Peak</v>
      </c>
      <c r="G323" s="66">
        <v>211</v>
      </c>
      <c r="H323" s="66">
        <v>214</v>
      </c>
      <c r="I323" s="66">
        <v>0</v>
      </c>
    </row>
    <row r="324" spans="2:9">
      <c r="B324" s="64">
        <f t="shared" si="10"/>
        <v>45579</v>
      </c>
      <c r="C324" s="65">
        <f t="shared" ref="C324:C387" si="11">WEEKDAY(B324)</f>
        <v>2</v>
      </c>
      <c r="D324" s="65">
        <f>IF(ISNUMBER(MATCH(B324,Holidays!$E$5:$E$134,0)),1,'Data Export'!C324)</f>
        <v>2</v>
      </c>
      <c r="E324" s="66">
        <v>10</v>
      </c>
      <c r="F324" s="66" t="str">
        <f ca="1">OFFSET('ToU Table'!$B$6,'Data Export'!E324-1,'Data Export'!D324-1)</f>
        <v>Peak</v>
      </c>
      <c r="G324" s="66">
        <v>199.09</v>
      </c>
      <c r="H324" s="66">
        <v>214</v>
      </c>
      <c r="I324" s="66">
        <v>30</v>
      </c>
    </row>
    <row r="325" spans="2:9">
      <c r="B325" s="64">
        <f t="shared" si="10"/>
        <v>45579</v>
      </c>
      <c r="C325" s="65">
        <f t="shared" si="11"/>
        <v>2</v>
      </c>
      <c r="D325" s="65">
        <f>IF(ISNUMBER(MATCH(B325,Holidays!$E$5:$E$134,0)),1,'Data Export'!C325)</f>
        <v>2</v>
      </c>
      <c r="E325" s="66">
        <v>11</v>
      </c>
      <c r="F325" s="66" t="str">
        <f ca="1">OFFSET('ToU Table'!$B$6,'Data Export'!E325-1,'Data Export'!D325-1)</f>
        <v>Standard</v>
      </c>
      <c r="G325" s="66">
        <v>199.8</v>
      </c>
      <c r="H325" s="66">
        <v>239.95</v>
      </c>
      <c r="I325" s="66">
        <v>0</v>
      </c>
    </row>
    <row r="326" spans="2:9">
      <c r="B326" s="64">
        <f t="shared" si="10"/>
        <v>45579</v>
      </c>
      <c r="C326" s="65">
        <f t="shared" si="11"/>
        <v>2</v>
      </c>
      <c r="D326" s="65">
        <f>IF(ISNUMBER(MATCH(B326,Holidays!$E$5:$E$134,0)),1,'Data Export'!C326)</f>
        <v>2</v>
      </c>
      <c r="E326" s="66">
        <v>12</v>
      </c>
      <c r="F326" s="66" t="str">
        <f ca="1">OFFSET('ToU Table'!$B$6,'Data Export'!E326-1,'Data Export'!D326-1)</f>
        <v>Standard</v>
      </c>
      <c r="G326" s="66">
        <v>199.83</v>
      </c>
      <c r="H326" s="66">
        <v>239.95</v>
      </c>
      <c r="I326" s="66">
        <v>0</v>
      </c>
    </row>
    <row r="327" spans="2:9">
      <c r="B327" s="64">
        <f t="shared" si="10"/>
        <v>45579</v>
      </c>
      <c r="C327" s="65">
        <f t="shared" si="11"/>
        <v>2</v>
      </c>
      <c r="D327" s="65">
        <f>IF(ISNUMBER(MATCH(B327,Holidays!$E$5:$E$134,0)),1,'Data Export'!C327)</f>
        <v>2</v>
      </c>
      <c r="E327" s="66">
        <v>13</v>
      </c>
      <c r="F327" s="66" t="str">
        <f ca="1">OFFSET('ToU Table'!$B$6,'Data Export'!E327-1,'Data Export'!D327-1)</f>
        <v>Standard</v>
      </c>
      <c r="G327" s="66">
        <v>199.86</v>
      </c>
      <c r="H327" s="66">
        <v>239.95</v>
      </c>
      <c r="I327" s="66">
        <v>0</v>
      </c>
    </row>
    <row r="328" spans="2:9">
      <c r="B328" s="64">
        <f t="shared" si="10"/>
        <v>45579</v>
      </c>
      <c r="C328" s="65">
        <f t="shared" si="11"/>
        <v>2</v>
      </c>
      <c r="D328" s="65">
        <f>IF(ISNUMBER(MATCH(B328,Holidays!$E$5:$E$134,0)),1,'Data Export'!C328)</f>
        <v>2</v>
      </c>
      <c r="E328" s="66">
        <v>14</v>
      </c>
      <c r="F328" s="66" t="str">
        <f ca="1">OFFSET('ToU Table'!$B$6,'Data Export'!E328-1,'Data Export'!D328-1)</f>
        <v>Standard</v>
      </c>
      <c r="G328" s="66">
        <v>199.87</v>
      </c>
      <c r="H328" s="66">
        <v>239.95</v>
      </c>
      <c r="I328" s="66">
        <v>0</v>
      </c>
    </row>
    <row r="329" spans="2:9">
      <c r="B329" s="64">
        <f t="shared" si="10"/>
        <v>45579</v>
      </c>
      <c r="C329" s="65">
        <f t="shared" si="11"/>
        <v>2</v>
      </c>
      <c r="D329" s="65">
        <f>IF(ISNUMBER(MATCH(B329,Holidays!$E$5:$E$134,0)),1,'Data Export'!C329)</f>
        <v>2</v>
      </c>
      <c r="E329" s="66">
        <v>15</v>
      </c>
      <c r="F329" s="66" t="str">
        <f ca="1">OFFSET('ToU Table'!$B$6,'Data Export'!E329-1,'Data Export'!D329-1)</f>
        <v>Standard</v>
      </c>
      <c r="G329" s="66">
        <v>199.89</v>
      </c>
      <c r="H329" s="66">
        <v>239.95</v>
      </c>
      <c r="I329" s="66">
        <v>0</v>
      </c>
    </row>
    <row r="330" spans="2:9">
      <c r="B330" s="64">
        <f t="shared" si="10"/>
        <v>45579</v>
      </c>
      <c r="C330" s="65">
        <f t="shared" si="11"/>
        <v>2</v>
      </c>
      <c r="D330" s="65">
        <f>IF(ISNUMBER(MATCH(B330,Holidays!$E$5:$E$134,0)),1,'Data Export'!C330)</f>
        <v>2</v>
      </c>
      <c r="E330" s="66">
        <v>16</v>
      </c>
      <c r="F330" s="66" t="str">
        <f ca="1">OFFSET('ToU Table'!$B$6,'Data Export'!E330-1,'Data Export'!D330-1)</f>
        <v>Standard</v>
      </c>
      <c r="G330" s="66">
        <v>209.94</v>
      </c>
      <c r="H330" s="66">
        <v>244.95</v>
      </c>
      <c r="I330" s="66">
        <v>0</v>
      </c>
    </row>
    <row r="331" spans="2:9">
      <c r="B331" s="64">
        <f t="shared" si="10"/>
        <v>45579</v>
      </c>
      <c r="C331" s="65">
        <f t="shared" si="11"/>
        <v>2</v>
      </c>
      <c r="D331" s="65">
        <f>IF(ISNUMBER(MATCH(B331,Holidays!$E$5:$E$134,0)),1,'Data Export'!C331)</f>
        <v>2</v>
      </c>
      <c r="E331" s="66">
        <v>17</v>
      </c>
      <c r="F331" s="66" t="str">
        <f ca="1">OFFSET('ToU Table'!$B$6,'Data Export'!E331-1,'Data Export'!D331-1)</f>
        <v>Standard</v>
      </c>
      <c r="G331" s="66">
        <v>233</v>
      </c>
      <c r="H331" s="66">
        <v>256.45</v>
      </c>
      <c r="I331" s="66">
        <v>0</v>
      </c>
    </row>
    <row r="332" spans="2:9">
      <c r="B332" s="64">
        <f t="shared" si="10"/>
        <v>45579</v>
      </c>
      <c r="C332" s="65">
        <f t="shared" si="11"/>
        <v>2</v>
      </c>
      <c r="D332" s="65">
        <f>IF(ISNUMBER(MATCH(B332,Holidays!$E$5:$E$134,0)),1,'Data Export'!C332)</f>
        <v>2</v>
      </c>
      <c r="E332" s="66">
        <v>18</v>
      </c>
      <c r="F332" s="66" t="str">
        <f ca="1">OFFSET('ToU Table'!$B$6,'Data Export'!E332-1,'Data Export'!D332-1)</f>
        <v>Standard</v>
      </c>
      <c r="G332" s="66">
        <v>363.83</v>
      </c>
      <c r="H332" s="66">
        <v>363.83</v>
      </c>
      <c r="I332" s="66">
        <v>16</v>
      </c>
    </row>
    <row r="333" spans="2:9">
      <c r="B333" s="64">
        <f t="shared" si="10"/>
        <v>45579</v>
      </c>
      <c r="C333" s="65">
        <f t="shared" si="11"/>
        <v>2</v>
      </c>
      <c r="D333" s="65">
        <f>IF(ISNUMBER(MATCH(B333,Holidays!$E$5:$E$134,0)),1,'Data Export'!C333)</f>
        <v>2</v>
      </c>
      <c r="E333" s="66">
        <v>19</v>
      </c>
      <c r="F333" s="66" t="str">
        <f ca="1">OFFSET('ToU Table'!$B$6,'Data Export'!E333-1,'Data Export'!D333-1)</f>
        <v>Peak</v>
      </c>
      <c r="G333" s="66">
        <v>363.83</v>
      </c>
      <c r="H333" s="66">
        <v>363.83</v>
      </c>
      <c r="I333" s="66">
        <v>6</v>
      </c>
    </row>
    <row r="334" spans="2:9">
      <c r="B334" s="64">
        <f t="shared" si="10"/>
        <v>45579</v>
      </c>
      <c r="C334" s="65">
        <f t="shared" si="11"/>
        <v>2</v>
      </c>
      <c r="D334" s="65">
        <f>IF(ISNUMBER(MATCH(B334,Holidays!$E$5:$E$134,0)),1,'Data Export'!C334)</f>
        <v>2</v>
      </c>
      <c r="E334" s="66">
        <v>20</v>
      </c>
      <c r="F334" s="66" t="str">
        <f ca="1">OFFSET('ToU Table'!$B$6,'Data Export'!E334-1,'Data Export'!D334-1)</f>
        <v>Peak</v>
      </c>
      <c r="G334" s="66">
        <v>363.83</v>
      </c>
      <c r="H334" s="66">
        <v>363.83</v>
      </c>
      <c r="I334" s="66">
        <v>21</v>
      </c>
    </row>
    <row r="335" spans="2:9">
      <c r="B335" s="64">
        <f t="shared" si="10"/>
        <v>45579</v>
      </c>
      <c r="C335" s="65">
        <f t="shared" si="11"/>
        <v>2</v>
      </c>
      <c r="D335" s="65">
        <f>IF(ISNUMBER(MATCH(B335,Holidays!$E$5:$E$134,0)),1,'Data Export'!C335)</f>
        <v>2</v>
      </c>
      <c r="E335" s="66">
        <v>21</v>
      </c>
      <c r="F335" s="66" t="str">
        <f ca="1">OFFSET('ToU Table'!$B$6,'Data Export'!E335-1,'Data Export'!D335-1)</f>
        <v>Peak</v>
      </c>
      <c r="G335" s="66">
        <v>363.83</v>
      </c>
      <c r="H335" s="66">
        <v>363.83</v>
      </c>
      <c r="I335" s="66">
        <v>21</v>
      </c>
    </row>
    <row r="336" spans="2:9">
      <c r="B336" s="64">
        <f t="shared" si="10"/>
        <v>45579</v>
      </c>
      <c r="C336" s="65">
        <f t="shared" si="11"/>
        <v>2</v>
      </c>
      <c r="D336" s="65">
        <f>IF(ISNUMBER(MATCH(B336,Holidays!$E$5:$E$134,0)),1,'Data Export'!C336)</f>
        <v>2</v>
      </c>
      <c r="E336" s="66">
        <v>22</v>
      </c>
      <c r="F336" s="66" t="str">
        <f ca="1">OFFSET('ToU Table'!$B$6,'Data Export'!E336-1,'Data Export'!D336-1)</f>
        <v>Standard</v>
      </c>
      <c r="G336" s="66">
        <v>363.8</v>
      </c>
      <c r="H336" s="66">
        <v>363.8</v>
      </c>
      <c r="I336" s="66">
        <v>21</v>
      </c>
    </row>
    <row r="337" spans="2:9">
      <c r="B337" s="64">
        <f t="shared" si="10"/>
        <v>45579</v>
      </c>
      <c r="C337" s="65">
        <f t="shared" si="11"/>
        <v>2</v>
      </c>
      <c r="D337" s="65">
        <f>IF(ISNUMBER(MATCH(B337,Holidays!$E$5:$E$134,0)),1,'Data Export'!C337)</f>
        <v>2</v>
      </c>
      <c r="E337" s="66">
        <v>23</v>
      </c>
      <c r="F337" s="66" t="str">
        <f ca="1">OFFSET('ToU Table'!$B$6,'Data Export'!E337-1,'Data Export'!D337-1)</f>
        <v>Off-peak</v>
      </c>
      <c r="G337" s="66">
        <v>229.55</v>
      </c>
      <c r="H337" s="66">
        <v>233.57</v>
      </c>
      <c r="I337" s="66">
        <v>71</v>
      </c>
    </row>
    <row r="338" spans="2:9">
      <c r="B338" s="64">
        <f t="shared" si="10"/>
        <v>45579</v>
      </c>
      <c r="C338" s="65">
        <f t="shared" si="11"/>
        <v>2</v>
      </c>
      <c r="D338" s="65">
        <f>IF(ISNUMBER(MATCH(B338,Holidays!$E$5:$E$134,0)),1,'Data Export'!C338)</f>
        <v>2</v>
      </c>
      <c r="E338" s="66">
        <v>24</v>
      </c>
      <c r="F338" s="66" t="str">
        <f ca="1">OFFSET('ToU Table'!$B$6,'Data Export'!E338-1,'Data Export'!D338-1)</f>
        <v>Off-peak</v>
      </c>
      <c r="G338" s="66">
        <v>227.09</v>
      </c>
      <c r="H338" s="66">
        <v>233.53</v>
      </c>
      <c r="I338" s="66">
        <v>96</v>
      </c>
    </row>
    <row r="339" spans="2:9">
      <c r="B339" s="64">
        <f t="shared" si="10"/>
        <v>45580</v>
      </c>
      <c r="C339" s="65">
        <f t="shared" si="11"/>
        <v>3</v>
      </c>
      <c r="D339" s="65">
        <f>IF(ISNUMBER(MATCH(B339,Holidays!$E$5:$E$134,0)),1,'Data Export'!C339)</f>
        <v>3</v>
      </c>
      <c r="E339" s="66">
        <v>1</v>
      </c>
      <c r="F339" s="66" t="str">
        <f ca="1">OFFSET('ToU Table'!$B$6,'Data Export'!E339-1,'Data Export'!D339-1)</f>
        <v>Off-peak</v>
      </c>
      <c r="G339" s="66">
        <v>136.99</v>
      </c>
      <c r="H339" s="66">
        <v>209.95</v>
      </c>
      <c r="I339" s="66">
        <v>154</v>
      </c>
    </row>
    <row r="340" spans="2:9">
      <c r="B340" s="64">
        <f t="shared" si="10"/>
        <v>45580</v>
      </c>
      <c r="C340" s="65">
        <f t="shared" si="11"/>
        <v>3</v>
      </c>
      <c r="D340" s="65">
        <f>IF(ISNUMBER(MATCH(B340,Holidays!$E$5:$E$134,0)),1,'Data Export'!C340)</f>
        <v>3</v>
      </c>
      <c r="E340" s="66">
        <v>2</v>
      </c>
      <c r="F340" s="66" t="str">
        <f ca="1">OFFSET('ToU Table'!$B$6,'Data Export'!E340-1,'Data Export'!D340-1)</f>
        <v>Off-peak</v>
      </c>
      <c r="G340" s="66">
        <v>122.92</v>
      </c>
      <c r="H340" s="66">
        <v>209.95</v>
      </c>
      <c r="I340" s="66">
        <v>149</v>
      </c>
    </row>
    <row r="341" spans="2:9">
      <c r="B341" s="64">
        <f t="shared" si="10"/>
        <v>45580</v>
      </c>
      <c r="C341" s="65">
        <f t="shared" si="11"/>
        <v>3</v>
      </c>
      <c r="D341" s="65">
        <f>IF(ISNUMBER(MATCH(B341,Holidays!$E$5:$E$134,0)),1,'Data Export'!C341)</f>
        <v>3</v>
      </c>
      <c r="E341" s="66">
        <v>3</v>
      </c>
      <c r="F341" s="66" t="str">
        <f ca="1">OFFSET('ToU Table'!$B$6,'Data Export'!E341-1,'Data Export'!D341-1)</f>
        <v>Off-peak</v>
      </c>
      <c r="G341" s="66">
        <v>122.53</v>
      </c>
      <c r="H341" s="66">
        <v>209.95</v>
      </c>
      <c r="I341" s="66">
        <v>147</v>
      </c>
    </row>
    <row r="342" spans="2:9">
      <c r="B342" s="64">
        <f t="shared" si="10"/>
        <v>45580</v>
      </c>
      <c r="C342" s="65">
        <f t="shared" si="11"/>
        <v>3</v>
      </c>
      <c r="D342" s="65">
        <f>IF(ISNUMBER(MATCH(B342,Holidays!$E$5:$E$134,0)),1,'Data Export'!C342)</f>
        <v>3</v>
      </c>
      <c r="E342" s="66">
        <v>4</v>
      </c>
      <c r="F342" s="66" t="str">
        <f ca="1">OFFSET('ToU Table'!$B$6,'Data Export'!E342-1,'Data Export'!D342-1)</f>
        <v>Off-peak</v>
      </c>
      <c r="G342" s="66">
        <v>123.2</v>
      </c>
      <c r="H342" s="66">
        <v>209.95</v>
      </c>
      <c r="I342" s="66">
        <v>147</v>
      </c>
    </row>
    <row r="343" spans="2:9">
      <c r="B343" s="64">
        <f t="shared" si="10"/>
        <v>45580</v>
      </c>
      <c r="C343" s="65">
        <f t="shared" si="11"/>
        <v>3</v>
      </c>
      <c r="D343" s="65">
        <f>IF(ISNUMBER(MATCH(B343,Holidays!$E$5:$E$134,0)),1,'Data Export'!C343)</f>
        <v>3</v>
      </c>
      <c r="E343" s="66">
        <v>5</v>
      </c>
      <c r="F343" s="66" t="str">
        <f ca="1">OFFSET('ToU Table'!$B$6,'Data Export'!E343-1,'Data Export'!D343-1)</f>
        <v>Off-peak</v>
      </c>
      <c r="G343" s="66">
        <v>150.04</v>
      </c>
      <c r="H343" s="66">
        <v>192.1</v>
      </c>
      <c r="I343" s="66">
        <v>145</v>
      </c>
    </row>
    <row r="344" spans="2:9">
      <c r="B344" s="64">
        <f t="shared" si="10"/>
        <v>45580</v>
      </c>
      <c r="C344" s="65">
        <f t="shared" si="11"/>
        <v>3</v>
      </c>
      <c r="D344" s="65">
        <f>IF(ISNUMBER(MATCH(B344,Holidays!$E$5:$E$134,0)),1,'Data Export'!C344)</f>
        <v>3</v>
      </c>
      <c r="E344" s="66">
        <v>6</v>
      </c>
      <c r="F344" s="66" t="str">
        <f ca="1">OFFSET('ToU Table'!$B$6,'Data Export'!E344-1,'Data Export'!D344-1)</f>
        <v>Off-peak</v>
      </c>
      <c r="G344" s="66">
        <v>241.24</v>
      </c>
      <c r="H344" s="66">
        <v>241.24</v>
      </c>
      <c r="I344" s="66">
        <v>53</v>
      </c>
    </row>
    <row r="345" spans="2:9">
      <c r="B345" s="64">
        <f t="shared" si="10"/>
        <v>45580</v>
      </c>
      <c r="C345" s="65">
        <f t="shared" si="11"/>
        <v>3</v>
      </c>
      <c r="D345" s="65">
        <f>IF(ISNUMBER(MATCH(B345,Holidays!$E$5:$E$134,0)),1,'Data Export'!C345)</f>
        <v>3</v>
      </c>
      <c r="E345" s="66">
        <v>7</v>
      </c>
      <c r="F345" s="66" t="str">
        <f ca="1">OFFSET('ToU Table'!$B$6,'Data Export'!E345-1,'Data Export'!D345-1)</f>
        <v>Standard</v>
      </c>
      <c r="G345" s="66">
        <v>235.08</v>
      </c>
      <c r="H345" s="66">
        <v>235.08</v>
      </c>
      <c r="I345" s="66">
        <v>33</v>
      </c>
    </row>
    <row r="346" spans="2:9">
      <c r="B346" s="64">
        <f t="shared" si="10"/>
        <v>45580</v>
      </c>
      <c r="C346" s="65">
        <f t="shared" si="11"/>
        <v>3</v>
      </c>
      <c r="D346" s="65">
        <f>IF(ISNUMBER(MATCH(B346,Holidays!$E$5:$E$134,0)),1,'Data Export'!C346)</f>
        <v>3</v>
      </c>
      <c r="E346" s="66">
        <v>8</v>
      </c>
      <c r="F346" s="66" t="str">
        <f ca="1">OFFSET('ToU Table'!$B$6,'Data Export'!E346-1,'Data Export'!D346-1)</f>
        <v>Peak</v>
      </c>
      <c r="G346" s="66">
        <v>191</v>
      </c>
      <c r="H346" s="66">
        <v>204</v>
      </c>
      <c r="I346" s="66">
        <v>45</v>
      </c>
    </row>
    <row r="347" spans="2:9">
      <c r="B347" s="64">
        <f t="shared" si="10"/>
        <v>45580</v>
      </c>
      <c r="C347" s="65">
        <f t="shared" si="11"/>
        <v>3</v>
      </c>
      <c r="D347" s="65">
        <f>IF(ISNUMBER(MATCH(B347,Holidays!$E$5:$E$134,0)),1,'Data Export'!C347)</f>
        <v>3</v>
      </c>
      <c r="E347" s="66">
        <v>9</v>
      </c>
      <c r="F347" s="66" t="str">
        <f ca="1">OFFSET('ToU Table'!$B$6,'Data Export'!E347-1,'Data Export'!D347-1)</f>
        <v>Peak</v>
      </c>
      <c r="G347" s="66">
        <v>180</v>
      </c>
      <c r="H347" s="66">
        <v>191</v>
      </c>
      <c r="I347" s="66">
        <v>45</v>
      </c>
    </row>
    <row r="348" spans="2:9">
      <c r="B348" s="64">
        <f t="shared" ref="B348:B411" si="12">B324+1</f>
        <v>45580</v>
      </c>
      <c r="C348" s="65">
        <f t="shared" si="11"/>
        <v>3</v>
      </c>
      <c r="D348" s="65">
        <f>IF(ISNUMBER(MATCH(B348,Holidays!$E$5:$E$134,0)),1,'Data Export'!C348)</f>
        <v>3</v>
      </c>
      <c r="E348" s="66">
        <v>10</v>
      </c>
      <c r="F348" s="66" t="str">
        <f ca="1">OFFSET('ToU Table'!$B$6,'Data Export'!E348-1,'Data Export'!D348-1)</f>
        <v>Peak</v>
      </c>
      <c r="G348" s="66">
        <v>191</v>
      </c>
      <c r="H348" s="66">
        <v>204</v>
      </c>
      <c r="I348" s="66">
        <v>45</v>
      </c>
    </row>
    <row r="349" spans="2:9">
      <c r="B349" s="64">
        <f t="shared" si="12"/>
        <v>45580</v>
      </c>
      <c r="C349" s="65">
        <f t="shared" si="11"/>
        <v>3</v>
      </c>
      <c r="D349" s="65">
        <f>IF(ISNUMBER(MATCH(B349,Holidays!$E$5:$E$134,0)),1,'Data Export'!C349)</f>
        <v>3</v>
      </c>
      <c r="E349" s="66">
        <v>11</v>
      </c>
      <c r="F349" s="66" t="str">
        <f ca="1">OFFSET('ToU Table'!$B$6,'Data Export'!E349-1,'Data Export'!D349-1)</f>
        <v>Standard</v>
      </c>
      <c r="G349" s="66">
        <v>150.08000000000001</v>
      </c>
      <c r="H349" s="66">
        <v>224.95</v>
      </c>
      <c r="I349" s="66">
        <v>20</v>
      </c>
    </row>
    <row r="350" spans="2:9">
      <c r="B350" s="64">
        <f t="shared" si="12"/>
        <v>45580</v>
      </c>
      <c r="C350" s="65">
        <f t="shared" si="11"/>
        <v>3</v>
      </c>
      <c r="D350" s="65">
        <f>IF(ISNUMBER(MATCH(B350,Holidays!$E$5:$E$134,0)),1,'Data Export'!C350)</f>
        <v>3</v>
      </c>
      <c r="E350" s="66">
        <v>12</v>
      </c>
      <c r="F350" s="66" t="str">
        <f ca="1">OFFSET('ToU Table'!$B$6,'Data Export'!E350-1,'Data Export'!D350-1)</f>
        <v>Standard</v>
      </c>
      <c r="G350" s="66">
        <v>150.09</v>
      </c>
      <c r="H350" s="66">
        <v>224.95</v>
      </c>
      <c r="I350" s="66">
        <v>20</v>
      </c>
    </row>
    <row r="351" spans="2:9">
      <c r="B351" s="64">
        <f t="shared" si="12"/>
        <v>45580</v>
      </c>
      <c r="C351" s="65">
        <f t="shared" si="11"/>
        <v>3</v>
      </c>
      <c r="D351" s="65">
        <f>IF(ISNUMBER(MATCH(B351,Holidays!$E$5:$E$134,0)),1,'Data Export'!C351)</f>
        <v>3</v>
      </c>
      <c r="E351" s="66">
        <v>13</v>
      </c>
      <c r="F351" s="66" t="str">
        <f ca="1">OFFSET('ToU Table'!$B$6,'Data Export'!E351-1,'Data Export'!D351-1)</f>
        <v>Standard</v>
      </c>
      <c r="G351" s="66">
        <v>151</v>
      </c>
      <c r="H351" s="66">
        <v>224.95</v>
      </c>
      <c r="I351" s="66">
        <v>0</v>
      </c>
    </row>
    <row r="352" spans="2:9">
      <c r="B352" s="64">
        <f t="shared" si="12"/>
        <v>45580</v>
      </c>
      <c r="C352" s="65">
        <f t="shared" si="11"/>
        <v>3</v>
      </c>
      <c r="D352" s="65">
        <f>IF(ISNUMBER(MATCH(B352,Holidays!$E$5:$E$134,0)),1,'Data Export'!C352)</f>
        <v>3</v>
      </c>
      <c r="E352" s="66">
        <v>14</v>
      </c>
      <c r="F352" s="66" t="str">
        <f ca="1">OFFSET('ToU Table'!$B$6,'Data Export'!E352-1,'Data Export'!D352-1)</f>
        <v>Standard</v>
      </c>
      <c r="G352" s="66">
        <v>152</v>
      </c>
      <c r="H352" s="66">
        <v>224.95</v>
      </c>
      <c r="I352" s="66">
        <v>0</v>
      </c>
    </row>
    <row r="353" spans="2:9">
      <c r="B353" s="64">
        <f t="shared" si="12"/>
        <v>45580</v>
      </c>
      <c r="C353" s="65">
        <f t="shared" si="11"/>
        <v>3</v>
      </c>
      <c r="D353" s="65">
        <f>IF(ISNUMBER(MATCH(B353,Holidays!$E$5:$E$134,0)),1,'Data Export'!C353)</f>
        <v>3</v>
      </c>
      <c r="E353" s="66">
        <v>15</v>
      </c>
      <c r="F353" s="66" t="str">
        <f ca="1">OFFSET('ToU Table'!$B$6,'Data Export'!E353-1,'Data Export'!D353-1)</f>
        <v>Standard</v>
      </c>
      <c r="G353" s="66">
        <v>153.22999999999999</v>
      </c>
      <c r="H353" s="66">
        <v>224.95</v>
      </c>
      <c r="I353" s="66">
        <v>0</v>
      </c>
    </row>
    <row r="354" spans="2:9">
      <c r="B354" s="64">
        <f t="shared" si="12"/>
        <v>45580</v>
      </c>
      <c r="C354" s="65">
        <f t="shared" si="11"/>
        <v>3</v>
      </c>
      <c r="D354" s="65">
        <f>IF(ISNUMBER(MATCH(B354,Holidays!$E$5:$E$134,0)),1,'Data Export'!C354)</f>
        <v>3</v>
      </c>
      <c r="E354" s="66">
        <v>16</v>
      </c>
      <c r="F354" s="66" t="str">
        <f ca="1">OFFSET('ToU Table'!$B$6,'Data Export'!E354-1,'Data Export'!D354-1)</f>
        <v>Standard</v>
      </c>
      <c r="G354" s="66">
        <v>170.99</v>
      </c>
      <c r="H354" s="66">
        <v>229.45</v>
      </c>
      <c r="I354" s="66">
        <v>0</v>
      </c>
    </row>
    <row r="355" spans="2:9">
      <c r="B355" s="64">
        <f t="shared" si="12"/>
        <v>45580</v>
      </c>
      <c r="C355" s="65">
        <f t="shared" si="11"/>
        <v>3</v>
      </c>
      <c r="D355" s="65">
        <f>IF(ISNUMBER(MATCH(B355,Holidays!$E$5:$E$134,0)),1,'Data Export'!C355)</f>
        <v>3</v>
      </c>
      <c r="E355" s="66">
        <v>17</v>
      </c>
      <c r="F355" s="66" t="str">
        <f ca="1">OFFSET('ToU Table'!$B$6,'Data Export'!E355-1,'Data Export'!D355-1)</f>
        <v>Standard</v>
      </c>
      <c r="G355" s="66">
        <v>219.2</v>
      </c>
      <c r="H355" s="66">
        <v>234.45</v>
      </c>
      <c r="I355" s="66">
        <v>0</v>
      </c>
    </row>
    <row r="356" spans="2:9">
      <c r="B356" s="64">
        <f t="shared" si="12"/>
        <v>45580</v>
      </c>
      <c r="C356" s="65">
        <f t="shared" si="11"/>
        <v>3</v>
      </c>
      <c r="D356" s="65">
        <f>IF(ISNUMBER(MATCH(B356,Holidays!$E$5:$E$134,0)),1,'Data Export'!C356)</f>
        <v>3</v>
      </c>
      <c r="E356" s="66">
        <v>18</v>
      </c>
      <c r="F356" s="66" t="str">
        <f ca="1">OFFSET('ToU Table'!$B$6,'Data Export'!E356-1,'Data Export'!D356-1)</f>
        <v>Standard</v>
      </c>
      <c r="G356" s="66">
        <v>360.89</v>
      </c>
      <c r="H356" s="66">
        <v>360.89</v>
      </c>
      <c r="I356" s="66">
        <v>61</v>
      </c>
    </row>
    <row r="357" spans="2:9">
      <c r="B357" s="64">
        <f t="shared" si="12"/>
        <v>45580</v>
      </c>
      <c r="C357" s="65">
        <f t="shared" si="11"/>
        <v>3</v>
      </c>
      <c r="D357" s="65">
        <f>IF(ISNUMBER(MATCH(B357,Holidays!$E$5:$E$134,0)),1,'Data Export'!C357)</f>
        <v>3</v>
      </c>
      <c r="E357" s="66">
        <v>19</v>
      </c>
      <c r="F357" s="66" t="str">
        <f ca="1">OFFSET('ToU Table'!$B$6,'Data Export'!E357-1,'Data Export'!D357-1)</f>
        <v>Peak</v>
      </c>
      <c r="G357" s="66">
        <v>369.22</v>
      </c>
      <c r="H357" s="66">
        <v>369.22</v>
      </c>
      <c r="I357" s="66">
        <v>46</v>
      </c>
    </row>
    <row r="358" spans="2:9">
      <c r="B358" s="64">
        <f t="shared" si="12"/>
        <v>45580</v>
      </c>
      <c r="C358" s="65">
        <f t="shared" si="11"/>
        <v>3</v>
      </c>
      <c r="D358" s="65">
        <f>IF(ISNUMBER(MATCH(B358,Holidays!$E$5:$E$134,0)),1,'Data Export'!C358)</f>
        <v>3</v>
      </c>
      <c r="E358" s="66">
        <v>20</v>
      </c>
      <c r="F358" s="66" t="str">
        <f ca="1">OFFSET('ToU Table'!$B$6,'Data Export'!E358-1,'Data Export'!D358-1)</f>
        <v>Peak</v>
      </c>
      <c r="G358" s="66">
        <v>369.22</v>
      </c>
      <c r="H358" s="66">
        <v>369.22</v>
      </c>
      <c r="I358" s="66">
        <v>46</v>
      </c>
    </row>
    <row r="359" spans="2:9">
      <c r="B359" s="64">
        <f t="shared" si="12"/>
        <v>45580</v>
      </c>
      <c r="C359" s="65">
        <f t="shared" si="11"/>
        <v>3</v>
      </c>
      <c r="D359" s="65">
        <f>IF(ISNUMBER(MATCH(B359,Holidays!$E$5:$E$134,0)),1,'Data Export'!C359)</f>
        <v>3</v>
      </c>
      <c r="E359" s="66">
        <v>21</v>
      </c>
      <c r="F359" s="66" t="str">
        <f ca="1">OFFSET('ToU Table'!$B$6,'Data Export'!E359-1,'Data Export'!D359-1)</f>
        <v>Peak</v>
      </c>
      <c r="G359" s="66">
        <v>369.18</v>
      </c>
      <c r="H359" s="66">
        <v>369.18</v>
      </c>
      <c r="I359" s="66">
        <v>145.80000000000001</v>
      </c>
    </row>
    <row r="360" spans="2:9">
      <c r="B360" s="64">
        <f t="shared" si="12"/>
        <v>45580</v>
      </c>
      <c r="C360" s="65">
        <f t="shared" si="11"/>
        <v>3</v>
      </c>
      <c r="D360" s="65">
        <f>IF(ISNUMBER(MATCH(B360,Holidays!$E$5:$E$134,0)),1,'Data Export'!C360)</f>
        <v>3</v>
      </c>
      <c r="E360" s="66">
        <v>22</v>
      </c>
      <c r="F360" s="66" t="str">
        <f ca="1">OFFSET('ToU Table'!$B$6,'Data Export'!E360-1,'Data Export'!D360-1)</f>
        <v>Standard</v>
      </c>
      <c r="G360" s="66">
        <v>347.08</v>
      </c>
      <c r="H360" s="66">
        <v>347.08</v>
      </c>
      <c r="I360" s="66">
        <v>69</v>
      </c>
    </row>
    <row r="361" spans="2:9">
      <c r="B361" s="64">
        <f t="shared" si="12"/>
        <v>45580</v>
      </c>
      <c r="C361" s="65">
        <f t="shared" si="11"/>
        <v>3</v>
      </c>
      <c r="D361" s="65">
        <f>IF(ISNUMBER(MATCH(B361,Holidays!$E$5:$E$134,0)),1,'Data Export'!C361)</f>
        <v>3</v>
      </c>
      <c r="E361" s="66">
        <v>23</v>
      </c>
      <c r="F361" s="66" t="str">
        <f ca="1">OFFSET('ToU Table'!$B$6,'Data Export'!E361-1,'Data Export'!D361-1)</f>
        <v>Off-peak</v>
      </c>
      <c r="G361" s="66">
        <v>189.68</v>
      </c>
      <c r="H361" s="66">
        <v>200.1</v>
      </c>
      <c r="I361" s="66">
        <v>105</v>
      </c>
    </row>
    <row r="362" spans="2:9">
      <c r="B362" s="64">
        <f t="shared" si="12"/>
        <v>45580</v>
      </c>
      <c r="C362" s="65">
        <f t="shared" si="11"/>
        <v>3</v>
      </c>
      <c r="D362" s="65">
        <f>IF(ISNUMBER(MATCH(B362,Holidays!$E$5:$E$134,0)),1,'Data Export'!C362)</f>
        <v>3</v>
      </c>
      <c r="E362" s="66">
        <v>24</v>
      </c>
      <c r="F362" s="66" t="str">
        <f ca="1">OFFSET('ToU Table'!$B$6,'Data Export'!E362-1,'Data Export'!D362-1)</f>
        <v>Off-peak</v>
      </c>
      <c r="G362" s="66">
        <v>159.59</v>
      </c>
      <c r="H362" s="66">
        <v>200.1</v>
      </c>
      <c r="I362" s="66">
        <v>156</v>
      </c>
    </row>
    <row r="363" spans="2:9">
      <c r="B363" s="64">
        <f t="shared" si="12"/>
        <v>45581</v>
      </c>
      <c r="C363" s="65">
        <f t="shared" si="11"/>
        <v>4</v>
      </c>
      <c r="D363" s="65">
        <f>IF(ISNUMBER(MATCH(B363,Holidays!$E$5:$E$134,0)),1,'Data Export'!C363)</f>
        <v>4</v>
      </c>
      <c r="E363" s="66">
        <v>1</v>
      </c>
      <c r="F363" s="66" t="str">
        <f ca="1">OFFSET('ToU Table'!$B$6,'Data Export'!E363-1,'Data Export'!D363-1)</f>
        <v>Off-peak</v>
      </c>
      <c r="G363" s="66">
        <v>155.58000000000001</v>
      </c>
      <c r="H363" s="66">
        <v>169.99</v>
      </c>
      <c r="I363" s="66">
        <v>195</v>
      </c>
    </row>
    <row r="364" spans="2:9">
      <c r="B364" s="64">
        <f t="shared" si="12"/>
        <v>45581</v>
      </c>
      <c r="C364" s="65">
        <f t="shared" si="11"/>
        <v>4</v>
      </c>
      <c r="D364" s="65">
        <f>IF(ISNUMBER(MATCH(B364,Holidays!$E$5:$E$134,0)),1,'Data Export'!C364)</f>
        <v>4</v>
      </c>
      <c r="E364" s="66">
        <v>2</v>
      </c>
      <c r="F364" s="66" t="str">
        <f ca="1">OFFSET('ToU Table'!$B$6,'Data Export'!E364-1,'Data Export'!D364-1)</f>
        <v>Off-peak</v>
      </c>
      <c r="G364" s="66">
        <v>153.99</v>
      </c>
      <c r="H364" s="66">
        <v>169.99</v>
      </c>
      <c r="I364" s="66">
        <v>195</v>
      </c>
    </row>
    <row r="365" spans="2:9">
      <c r="B365" s="64">
        <f t="shared" si="12"/>
        <v>45581</v>
      </c>
      <c r="C365" s="65">
        <f t="shared" si="11"/>
        <v>4</v>
      </c>
      <c r="D365" s="65">
        <f>IF(ISNUMBER(MATCH(B365,Holidays!$E$5:$E$134,0)),1,'Data Export'!C365)</f>
        <v>4</v>
      </c>
      <c r="E365" s="66">
        <v>3</v>
      </c>
      <c r="F365" s="66" t="str">
        <f ca="1">OFFSET('ToU Table'!$B$6,'Data Export'!E365-1,'Data Export'!D365-1)</f>
        <v>Off-peak</v>
      </c>
      <c r="G365" s="66">
        <v>153.69999999999999</v>
      </c>
      <c r="H365" s="66">
        <v>169.99</v>
      </c>
      <c r="I365" s="66">
        <v>194</v>
      </c>
    </row>
    <row r="366" spans="2:9">
      <c r="B366" s="64">
        <f t="shared" si="12"/>
        <v>45581</v>
      </c>
      <c r="C366" s="65">
        <f t="shared" si="11"/>
        <v>4</v>
      </c>
      <c r="D366" s="65">
        <f>IF(ISNUMBER(MATCH(B366,Holidays!$E$5:$E$134,0)),1,'Data Export'!C366)</f>
        <v>4</v>
      </c>
      <c r="E366" s="66">
        <v>4</v>
      </c>
      <c r="F366" s="66" t="str">
        <f ca="1">OFFSET('ToU Table'!$B$6,'Data Export'!E366-1,'Data Export'!D366-1)</f>
        <v>Off-peak</v>
      </c>
      <c r="G366" s="66">
        <v>155.32</v>
      </c>
      <c r="H366" s="66">
        <v>169.99</v>
      </c>
      <c r="I366" s="66">
        <v>183.7</v>
      </c>
    </row>
    <row r="367" spans="2:9">
      <c r="B367" s="64">
        <f t="shared" si="12"/>
        <v>45581</v>
      </c>
      <c r="C367" s="65">
        <f t="shared" si="11"/>
        <v>4</v>
      </c>
      <c r="D367" s="65">
        <f>IF(ISNUMBER(MATCH(B367,Holidays!$E$5:$E$134,0)),1,'Data Export'!C367)</f>
        <v>4</v>
      </c>
      <c r="E367" s="66">
        <v>5</v>
      </c>
      <c r="F367" s="66" t="str">
        <f ca="1">OFFSET('ToU Table'!$B$6,'Data Export'!E367-1,'Data Export'!D367-1)</f>
        <v>Off-peak</v>
      </c>
      <c r="G367" s="66">
        <v>162.29</v>
      </c>
      <c r="H367" s="66">
        <v>192.1</v>
      </c>
      <c r="I367" s="66">
        <v>157.19999999999999</v>
      </c>
    </row>
    <row r="368" spans="2:9">
      <c r="B368" s="64">
        <f t="shared" si="12"/>
        <v>45581</v>
      </c>
      <c r="C368" s="65">
        <f t="shared" si="11"/>
        <v>4</v>
      </c>
      <c r="D368" s="65">
        <f>IF(ISNUMBER(MATCH(B368,Holidays!$E$5:$E$134,0)),1,'Data Export'!C368)</f>
        <v>4</v>
      </c>
      <c r="E368" s="66">
        <v>6</v>
      </c>
      <c r="F368" s="66" t="str">
        <f ca="1">OFFSET('ToU Table'!$B$6,'Data Export'!E368-1,'Data Export'!D368-1)</f>
        <v>Off-peak</v>
      </c>
      <c r="G368" s="66">
        <v>248.27</v>
      </c>
      <c r="H368" s="66">
        <v>248.27</v>
      </c>
      <c r="I368" s="66">
        <v>41</v>
      </c>
    </row>
    <row r="369" spans="2:9">
      <c r="B369" s="64">
        <f t="shared" si="12"/>
        <v>45581</v>
      </c>
      <c r="C369" s="65">
        <f t="shared" si="11"/>
        <v>4</v>
      </c>
      <c r="D369" s="65">
        <f>IF(ISNUMBER(MATCH(B369,Holidays!$E$5:$E$134,0)),1,'Data Export'!C369)</f>
        <v>4</v>
      </c>
      <c r="E369" s="66">
        <v>7</v>
      </c>
      <c r="F369" s="66" t="str">
        <f ca="1">OFFSET('ToU Table'!$B$6,'Data Export'!E369-1,'Data Export'!D369-1)</f>
        <v>Standard</v>
      </c>
      <c r="G369" s="66">
        <v>246</v>
      </c>
      <c r="H369" s="66">
        <v>246</v>
      </c>
      <c r="I369" s="66">
        <v>55.8</v>
      </c>
    </row>
    <row r="370" spans="2:9">
      <c r="B370" s="64">
        <f t="shared" si="12"/>
        <v>45581</v>
      </c>
      <c r="C370" s="65">
        <f t="shared" si="11"/>
        <v>4</v>
      </c>
      <c r="D370" s="65">
        <f>IF(ISNUMBER(MATCH(B370,Holidays!$E$5:$E$134,0)),1,'Data Export'!C370)</f>
        <v>4</v>
      </c>
      <c r="E370" s="66">
        <v>8</v>
      </c>
      <c r="F370" s="66" t="str">
        <f ca="1">OFFSET('ToU Table'!$B$6,'Data Export'!E370-1,'Data Export'!D370-1)</f>
        <v>Peak</v>
      </c>
      <c r="G370" s="66">
        <v>192.04</v>
      </c>
      <c r="H370" s="66">
        <v>192.04</v>
      </c>
      <c r="I370" s="66">
        <v>46</v>
      </c>
    </row>
    <row r="371" spans="2:9">
      <c r="B371" s="64">
        <f t="shared" si="12"/>
        <v>45581</v>
      </c>
      <c r="C371" s="65">
        <f t="shared" si="11"/>
        <v>4</v>
      </c>
      <c r="D371" s="65">
        <f>IF(ISNUMBER(MATCH(B371,Holidays!$E$5:$E$134,0)),1,'Data Export'!C371)</f>
        <v>4</v>
      </c>
      <c r="E371" s="66">
        <v>9</v>
      </c>
      <c r="F371" s="66" t="str">
        <f ca="1">OFFSET('ToU Table'!$B$6,'Data Export'!E371-1,'Data Export'!D371-1)</f>
        <v>Peak</v>
      </c>
      <c r="G371" s="66">
        <v>185</v>
      </c>
      <c r="H371" s="66">
        <v>185</v>
      </c>
      <c r="I371" s="66">
        <v>46</v>
      </c>
    </row>
    <row r="372" spans="2:9">
      <c r="B372" s="64">
        <f t="shared" si="12"/>
        <v>45581</v>
      </c>
      <c r="C372" s="65">
        <f t="shared" si="11"/>
        <v>4</v>
      </c>
      <c r="D372" s="65">
        <f>IF(ISNUMBER(MATCH(B372,Holidays!$E$5:$E$134,0)),1,'Data Export'!C372)</f>
        <v>4</v>
      </c>
      <c r="E372" s="66">
        <v>10</v>
      </c>
      <c r="F372" s="66" t="str">
        <f ca="1">OFFSET('ToU Table'!$B$6,'Data Export'!E372-1,'Data Export'!D372-1)</f>
        <v>Peak</v>
      </c>
      <c r="G372" s="66">
        <v>166</v>
      </c>
      <c r="H372" s="66">
        <v>206</v>
      </c>
      <c r="I372" s="66">
        <v>45</v>
      </c>
    </row>
    <row r="373" spans="2:9">
      <c r="B373" s="64">
        <f t="shared" si="12"/>
        <v>45581</v>
      </c>
      <c r="C373" s="65">
        <f t="shared" si="11"/>
        <v>4</v>
      </c>
      <c r="D373" s="65">
        <f>IF(ISNUMBER(MATCH(B373,Holidays!$E$5:$E$134,0)),1,'Data Export'!C373)</f>
        <v>4</v>
      </c>
      <c r="E373" s="66">
        <v>11</v>
      </c>
      <c r="F373" s="66" t="str">
        <f ca="1">OFFSET('ToU Table'!$B$6,'Data Export'!E373-1,'Data Export'!D373-1)</f>
        <v>Standard</v>
      </c>
      <c r="G373" s="66">
        <v>179.77</v>
      </c>
      <c r="H373" s="66">
        <v>179.77</v>
      </c>
      <c r="I373" s="66">
        <v>21</v>
      </c>
    </row>
    <row r="374" spans="2:9">
      <c r="B374" s="64">
        <f t="shared" si="12"/>
        <v>45581</v>
      </c>
      <c r="C374" s="65">
        <f t="shared" si="11"/>
        <v>4</v>
      </c>
      <c r="D374" s="65">
        <f>IF(ISNUMBER(MATCH(B374,Holidays!$E$5:$E$134,0)),1,'Data Export'!C374)</f>
        <v>4</v>
      </c>
      <c r="E374" s="66">
        <v>12</v>
      </c>
      <c r="F374" s="66" t="str">
        <f ca="1">OFFSET('ToU Table'!$B$6,'Data Export'!E374-1,'Data Export'!D374-1)</f>
        <v>Standard</v>
      </c>
      <c r="G374" s="66">
        <v>183.55</v>
      </c>
      <c r="H374" s="66">
        <v>183.55</v>
      </c>
      <c r="I374" s="66">
        <v>27.3</v>
      </c>
    </row>
    <row r="375" spans="2:9">
      <c r="B375" s="64">
        <f t="shared" si="12"/>
        <v>45581</v>
      </c>
      <c r="C375" s="65">
        <f t="shared" si="11"/>
        <v>4</v>
      </c>
      <c r="D375" s="65">
        <f>IF(ISNUMBER(MATCH(B375,Holidays!$E$5:$E$134,0)),1,'Data Export'!C375)</f>
        <v>4</v>
      </c>
      <c r="E375" s="66">
        <v>13</v>
      </c>
      <c r="F375" s="66" t="str">
        <f ca="1">OFFSET('ToU Table'!$B$6,'Data Export'!E375-1,'Data Export'!D375-1)</f>
        <v>Standard</v>
      </c>
      <c r="G375" s="66">
        <v>193.18</v>
      </c>
      <c r="H375" s="66">
        <v>193.18</v>
      </c>
      <c r="I375" s="66">
        <v>24.6</v>
      </c>
    </row>
    <row r="376" spans="2:9">
      <c r="B376" s="64">
        <f t="shared" si="12"/>
        <v>45581</v>
      </c>
      <c r="C376" s="65">
        <f t="shared" si="11"/>
        <v>4</v>
      </c>
      <c r="D376" s="65">
        <f>IF(ISNUMBER(MATCH(B376,Holidays!$E$5:$E$134,0)),1,'Data Export'!C376)</f>
        <v>4</v>
      </c>
      <c r="E376" s="66">
        <v>14</v>
      </c>
      <c r="F376" s="66" t="str">
        <f ca="1">OFFSET('ToU Table'!$B$6,'Data Export'!E376-1,'Data Export'!D376-1)</f>
        <v>Standard</v>
      </c>
      <c r="G376" s="66">
        <v>194.15</v>
      </c>
      <c r="H376" s="66">
        <v>194.15</v>
      </c>
      <c r="I376" s="66">
        <v>26.3</v>
      </c>
    </row>
    <row r="377" spans="2:9">
      <c r="B377" s="64">
        <f t="shared" si="12"/>
        <v>45581</v>
      </c>
      <c r="C377" s="65">
        <f t="shared" si="11"/>
        <v>4</v>
      </c>
      <c r="D377" s="65">
        <f>IF(ISNUMBER(MATCH(B377,Holidays!$E$5:$E$134,0)),1,'Data Export'!C377)</f>
        <v>4</v>
      </c>
      <c r="E377" s="66">
        <v>15</v>
      </c>
      <c r="F377" s="66" t="str">
        <f ca="1">OFFSET('ToU Table'!$B$6,'Data Export'!E377-1,'Data Export'!D377-1)</f>
        <v>Standard</v>
      </c>
      <c r="G377" s="66">
        <v>193.54</v>
      </c>
      <c r="H377" s="66">
        <v>193.54</v>
      </c>
      <c r="I377" s="66">
        <v>25.2</v>
      </c>
    </row>
    <row r="378" spans="2:9">
      <c r="B378" s="64">
        <f t="shared" si="12"/>
        <v>45581</v>
      </c>
      <c r="C378" s="65">
        <f t="shared" si="11"/>
        <v>4</v>
      </c>
      <c r="D378" s="65">
        <f>IF(ISNUMBER(MATCH(B378,Holidays!$E$5:$E$134,0)),1,'Data Export'!C378)</f>
        <v>4</v>
      </c>
      <c r="E378" s="66">
        <v>16</v>
      </c>
      <c r="F378" s="66" t="str">
        <f ca="1">OFFSET('ToU Table'!$B$6,'Data Export'!E378-1,'Data Export'!D378-1)</f>
        <v>Standard</v>
      </c>
      <c r="G378" s="66">
        <v>233.52</v>
      </c>
      <c r="H378" s="66">
        <v>233.52</v>
      </c>
      <c r="I378" s="66">
        <v>6</v>
      </c>
    </row>
    <row r="379" spans="2:9">
      <c r="B379" s="64">
        <f t="shared" si="12"/>
        <v>45581</v>
      </c>
      <c r="C379" s="65">
        <f t="shared" si="11"/>
        <v>4</v>
      </c>
      <c r="D379" s="65">
        <f>IF(ISNUMBER(MATCH(B379,Holidays!$E$5:$E$134,0)),1,'Data Export'!C379)</f>
        <v>4</v>
      </c>
      <c r="E379" s="66">
        <v>17</v>
      </c>
      <c r="F379" s="66" t="str">
        <f ca="1">OFFSET('ToU Table'!$B$6,'Data Export'!E379-1,'Data Export'!D379-1)</f>
        <v>Standard</v>
      </c>
      <c r="G379" s="66">
        <v>231.4</v>
      </c>
      <c r="H379" s="66">
        <v>231.4</v>
      </c>
      <c r="I379" s="66">
        <v>6</v>
      </c>
    </row>
    <row r="380" spans="2:9">
      <c r="B380" s="64">
        <f t="shared" si="12"/>
        <v>45581</v>
      </c>
      <c r="C380" s="65">
        <f t="shared" si="11"/>
        <v>4</v>
      </c>
      <c r="D380" s="65">
        <f>IF(ISNUMBER(MATCH(B380,Holidays!$E$5:$E$134,0)),1,'Data Export'!C380)</f>
        <v>4</v>
      </c>
      <c r="E380" s="66">
        <v>18</v>
      </c>
      <c r="F380" s="66" t="str">
        <f ca="1">OFFSET('ToU Table'!$B$6,'Data Export'!E380-1,'Data Export'!D380-1)</f>
        <v>Standard</v>
      </c>
      <c r="G380" s="66">
        <v>367.78</v>
      </c>
      <c r="H380" s="66">
        <v>367.78</v>
      </c>
      <c r="I380" s="66">
        <v>61</v>
      </c>
    </row>
    <row r="381" spans="2:9">
      <c r="B381" s="64">
        <f t="shared" si="12"/>
        <v>45581</v>
      </c>
      <c r="C381" s="65">
        <f t="shared" si="11"/>
        <v>4</v>
      </c>
      <c r="D381" s="65">
        <f>IF(ISNUMBER(MATCH(B381,Holidays!$E$5:$E$134,0)),1,'Data Export'!C381)</f>
        <v>4</v>
      </c>
      <c r="E381" s="66">
        <v>19</v>
      </c>
      <c r="F381" s="66" t="str">
        <f ca="1">OFFSET('ToU Table'!$B$6,'Data Export'!E381-1,'Data Export'!D381-1)</f>
        <v>Peak</v>
      </c>
      <c r="G381" s="66">
        <v>372.42</v>
      </c>
      <c r="H381" s="66">
        <v>372.42</v>
      </c>
      <c r="I381" s="66">
        <v>51</v>
      </c>
    </row>
    <row r="382" spans="2:9">
      <c r="B382" s="64">
        <f t="shared" si="12"/>
        <v>45581</v>
      </c>
      <c r="C382" s="65">
        <f t="shared" si="11"/>
        <v>4</v>
      </c>
      <c r="D382" s="65">
        <f>IF(ISNUMBER(MATCH(B382,Holidays!$E$5:$E$134,0)),1,'Data Export'!C382)</f>
        <v>4</v>
      </c>
      <c r="E382" s="66">
        <v>20</v>
      </c>
      <c r="F382" s="66" t="str">
        <f ca="1">OFFSET('ToU Table'!$B$6,'Data Export'!E382-1,'Data Export'!D382-1)</f>
        <v>Peak</v>
      </c>
      <c r="G382" s="66">
        <v>372.43</v>
      </c>
      <c r="H382" s="66">
        <v>372.43</v>
      </c>
      <c r="I382" s="66">
        <v>51</v>
      </c>
    </row>
    <row r="383" spans="2:9">
      <c r="B383" s="64">
        <f t="shared" si="12"/>
        <v>45581</v>
      </c>
      <c r="C383" s="65">
        <f t="shared" si="11"/>
        <v>4</v>
      </c>
      <c r="D383" s="65">
        <f>IF(ISNUMBER(MATCH(B383,Holidays!$E$5:$E$134,0)),1,'Data Export'!C383)</f>
        <v>4</v>
      </c>
      <c r="E383" s="66">
        <v>21</v>
      </c>
      <c r="F383" s="66" t="str">
        <f ca="1">OFFSET('ToU Table'!$B$6,'Data Export'!E383-1,'Data Export'!D383-1)</f>
        <v>Peak</v>
      </c>
      <c r="G383" s="66">
        <v>372.43</v>
      </c>
      <c r="H383" s="66">
        <v>372.43</v>
      </c>
      <c r="I383" s="66">
        <v>51</v>
      </c>
    </row>
    <row r="384" spans="2:9">
      <c r="B384" s="64">
        <f t="shared" si="12"/>
        <v>45581</v>
      </c>
      <c r="C384" s="65">
        <f t="shared" si="11"/>
        <v>4</v>
      </c>
      <c r="D384" s="65">
        <f>IF(ISNUMBER(MATCH(B384,Holidays!$E$5:$E$134,0)),1,'Data Export'!C384)</f>
        <v>4</v>
      </c>
      <c r="E384" s="66">
        <v>22</v>
      </c>
      <c r="F384" s="66" t="str">
        <f ca="1">OFFSET('ToU Table'!$B$6,'Data Export'!E384-1,'Data Export'!D384-1)</f>
        <v>Standard</v>
      </c>
      <c r="G384" s="66">
        <v>337.62</v>
      </c>
      <c r="H384" s="66">
        <v>337.62</v>
      </c>
      <c r="I384" s="66">
        <v>149</v>
      </c>
    </row>
    <row r="385" spans="2:9">
      <c r="B385" s="64">
        <f t="shared" si="12"/>
        <v>45581</v>
      </c>
      <c r="C385" s="65">
        <f t="shared" si="11"/>
        <v>4</v>
      </c>
      <c r="D385" s="65">
        <f>IF(ISNUMBER(MATCH(B385,Holidays!$E$5:$E$134,0)),1,'Data Export'!C385)</f>
        <v>4</v>
      </c>
      <c r="E385" s="66">
        <v>23</v>
      </c>
      <c r="F385" s="66" t="str">
        <f ca="1">OFFSET('ToU Table'!$B$6,'Data Export'!E385-1,'Data Export'!D385-1)</f>
        <v>Off-peak</v>
      </c>
      <c r="G385" s="66">
        <v>183.31</v>
      </c>
      <c r="H385" s="66">
        <v>200.05</v>
      </c>
      <c r="I385" s="66">
        <v>212.8</v>
      </c>
    </row>
    <row r="386" spans="2:9">
      <c r="B386" s="64">
        <f t="shared" si="12"/>
        <v>45581</v>
      </c>
      <c r="C386" s="65">
        <f t="shared" si="11"/>
        <v>4</v>
      </c>
      <c r="D386" s="65">
        <f>IF(ISNUMBER(MATCH(B386,Holidays!$E$5:$E$134,0)),1,'Data Export'!C386)</f>
        <v>4</v>
      </c>
      <c r="E386" s="66">
        <v>24</v>
      </c>
      <c r="F386" s="66" t="str">
        <f ca="1">OFFSET('ToU Table'!$B$6,'Data Export'!E386-1,'Data Export'!D386-1)</f>
        <v>Off-peak</v>
      </c>
      <c r="G386" s="66">
        <v>180.61</v>
      </c>
      <c r="H386" s="66">
        <v>200.07</v>
      </c>
      <c r="I386" s="66">
        <v>219.6</v>
      </c>
    </row>
    <row r="387" spans="2:9">
      <c r="B387" s="64">
        <f t="shared" si="12"/>
        <v>45582</v>
      </c>
      <c r="C387" s="65">
        <f t="shared" si="11"/>
        <v>5</v>
      </c>
      <c r="D387" s="65">
        <f>IF(ISNUMBER(MATCH(B387,Holidays!$E$5:$E$134,0)),1,'Data Export'!C387)</f>
        <v>5</v>
      </c>
      <c r="E387" s="66">
        <v>1</v>
      </c>
      <c r="F387" s="66" t="str">
        <f ca="1">OFFSET('ToU Table'!$B$6,'Data Export'!E387-1,'Data Export'!D387-1)</f>
        <v>Off-peak</v>
      </c>
      <c r="G387" s="66">
        <v>136.22999999999999</v>
      </c>
      <c r="H387" s="66">
        <v>180.45</v>
      </c>
      <c r="I387" s="66">
        <v>102.2</v>
      </c>
    </row>
    <row r="388" spans="2:9">
      <c r="B388" s="64">
        <f t="shared" si="12"/>
        <v>45582</v>
      </c>
      <c r="C388" s="65">
        <f t="shared" ref="C388:C451" si="13">WEEKDAY(B388)</f>
        <v>5</v>
      </c>
      <c r="D388" s="65">
        <f>IF(ISNUMBER(MATCH(B388,Holidays!$E$5:$E$134,0)),1,'Data Export'!C388)</f>
        <v>5</v>
      </c>
      <c r="E388" s="66">
        <v>2</v>
      </c>
      <c r="F388" s="66" t="str">
        <f ca="1">OFFSET('ToU Table'!$B$6,'Data Export'!E388-1,'Data Export'!D388-1)</f>
        <v>Off-peak</v>
      </c>
      <c r="G388" s="66">
        <v>135.37</v>
      </c>
      <c r="H388" s="66">
        <v>180.45</v>
      </c>
      <c r="I388" s="66">
        <v>102.6</v>
      </c>
    </row>
    <row r="389" spans="2:9">
      <c r="B389" s="64">
        <f t="shared" si="12"/>
        <v>45582</v>
      </c>
      <c r="C389" s="65">
        <f t="shared" si="13"/>
        <v>5</v>
      </c>
      <c r="D389" s="65">
        <f>IF(ISNUMBER(MATCH(B389,Holidays!$E$5:$E$134,0)),1,'Data Export'!C389)</f>
        <v>5</v>
      </c>
      <c r="E389" s="66">
        <v>3</v>
      </c>
      <c r="F389" s="66" t="str">
        <f ca="1">OFFSET('ToU Table'!$B$6,'Data Export'!E389-1,'Data Export'!D389-1)</f>
        <v>Off-peak</v>
      </c>
      <c r="G389" s="66">
        <v>135</v>
      </c>
      <c r="H389" s="66">
        <v>180.45</v>
      </c>
      <c r="I389" s="66">
        <v>104</v>
      </c>
    </row>
    <row r="390" spans="2:9">
      <c r="B390" s="64">
        <f t="shared" si="12"/>
        <v>45582</v>
      </c>
      <c r="C390" s="65">
        <f t="shared" si="13"/>
        <v>5</v>
      </c>
      <c r="D390" s="65">
        <f>IF(ISNUMBER(MATCH(B390,Holidays!$E$5:$E$134,0)),1,'Data Export'!C390)</f>
        <v>5</v>
      </c>
      <c r="E390" s="66">
        <v>4</v>
      </c>
      <c r="F390" s="66" t="str">
        <f ca="1">OFFSET('ToU Table'!$B$6,'Data Export'!E390-1,'Data Export'!D390-1)</f>
        <v>Off-peak</v>
      </c>
      <c r="G390" s="66">
        <v>135.71</v>
      </c>
      <c r="H390" s="66">
        <v>180.45</v>
      </c>
      <c r="I390" s="66">
        <v>98.3</v>
      </c>
    </row>
    <row r="391" spans="2:9">
      <c r="B391" s="64">
        <f t="shared" si="12"/>
        <v>45582</v>
      </c>
      <c r="C391" s="65">
        <f t="shared" si="13"/>
        <v>5</v>
      </c>
      <c r="D391" s="65">
        <f>IF(ISNUMBER(MATCH(B391,Holidays!$E$5:$E$134,0)),1,'Data Export'!C391)</f>
        <v>5</v>
      </c>
      <c r="E391" s="66">
        <v>5</v>
      </c>
      <c r="F391" s="66" t="str">
        <f ca="1">OFFSET('ToU Table'!$B$6,'Data Export'!E391-1,'Data Export'!D391-1)</f>
        <v>Off-peak</v>
      </c>
      <c r="G391" s="66">
        <v>150.01</v>
      </c>
      <c r="H391" s="66">
        <v>192.07</v>
      </c>
      <c r="I391" s="66">
        <v>76.8</v>
      </c>
    </row>
    <row r="392" spans="2:9">
      <c r="B392" s="64">
        <f t="shared" si="12"/>
        <v>45582</v>
      </c>
      <c r="C392" s="65">
        <f t="shared" si="13"/>
        <v>5</v>
      </c>
      <c r="D392" s="65">
        <f>IF(ISNUMBER(MATCH(B392,Holidays!$E$5:$E$134,0)),1,'Data Export'!C392)</f>
        <v>5</v>
      </c>
      <c r="E392" s="66">
        <v>6</v>
      </c>
      <c r="F392" s="66" t="str">
        <f ca="1">OFFSET('ToU Table'!$B$6,'Data Export'!E392-1,'Data Export'!D392-1)</f>
        <v>Off-peak</v>
      </c>
      <c r="G392" s="66">
        <v>248.19</v>
      </c>
      <c r="H392" s="66">
        <v>248.19</v>
      </c>
      <c r="I392" s="66">
        <v>41.6</v>
      </c>
    </row>
    <row r="393" spans="2:9">
      <c r="B393" s="64">
        <f t="shared" si="12"/>
        <v>45582</v>
      </c>
      <c r="C393" s="65">
        <f t="shared" si="13"/>
        <v>5</v>
      </c>
      <c r="D393" s="65">
        <f>IF(ISNUMBER(MATCH(B393,Holidays!$E$5:$E$134,0)),1,'Data Export'!C393)</f>
        <v>5</v>
      </c>
      <c r="E393" s="66">
        <v>7</v>
      </c>
      <c r="F393" s="66" t="str">
        <f ca="1">OFFSET('ToU Table'!$B$6,'Data Export'!E393-1,'Data Export'!D393-1)</f>
        <v>Standard</v>
      </c>
      <c r="G393" s="66">
        <v>229.93</v>
      </c>
      <c r="H393" s="66">
        <v>229.93</v>
      </c>
      <c r="I393" s="66">
        <v>20</v>
      </c>
    </row>
    <row r="394" spans="2:9">
      <c r="B394" s="64">
        <f t="shared" si="12"/>
        <v>45582</v>
      </c>
      <c r="C394" s="65">
        <f t="shared" si="13"/>
        <v>5</v>
      </c>
      <c r="D394" s="65">
        <f>IF(ISNUMBER(MATCH(B394,Holidays!$E$5:$E$134,0)),1,'Data Export'!C394)</f>
        <v>5</v>
      </c>
      <c r="E394" s="66">
        <v>8</v>
      </c>
      <c r="F394" s="66" t="str">
        <f ca="1">OFFSET('ToU Table'!$B$6,'Data Export'!E394-1,'Data Export'!D394-1)</f>
        <v>Peak</v>
      </c>
      <c r="G394" s="66">
        <v>186</v>
      </c>
      <c r="H394" s="66">
        <v>186</v>
      </c>
      <c r="I394" s="66">
        <v>46.6</v>
      </c>
    </row>
    <row r="395" spans="2:9">
      <c r="B395" s="64">
        <f t="shared" si="12"/>
        <v>45582</v>
      </c>
      <c r="C395" s="65">
        <f t="shared" si="13"/>
        <v>5</v>
      </c>
      <c r="D395" s="65">
        <f>IF(ISNUMBER(MATCH(B395,Holidays!$E$5:$E$134,0)),1,'Data Export'!C395)</f>
        <v>5</v>
      </c>
      <c r="E395" s="66">
        <v>9</v>
      </c>
      <c r="F395" s="66" t="str">
        <f ca="1">OFFSET('ToU Table'!$B$6,'Data Export'!E395-1,'Data Export'!D395-1)</f>
        <v>Peak</v>
      </c>
      <c r="G395" s="66">
        <v>190.97</v>
      </c>
      <c r="H395" s="66">
        <v>190.97</v>
      </c>
      <c r="I395" s="66">
        <v>46.6</v>
      </c>
    </row>
    <row r="396" spans="2:9">
      <c r="B396" s="64">
        <f t="shared" si="12"/>
        <v>45582</v>
      </c>
      <c r="C396" s="65">
        <f t="shared" si="13"/>
        <v>5</v>
      </c>
      <c r="D396" s="65">
        <f>IF(ISNUMBER(MATCH(B396,Holidays!$E$5:$E$134,0)),1,'Data Export'!C396)</f>
        <v>5</v>
      </c>
      <c r="E396" s="66">
        <v>10</v>
      </c>
      <c r="F396" s="66" t="str">
        <f ca="1">OFFSET('ToU Table'!$B$6,'Data Export'!E396-1,'Data Export'!D396-1)</f>
        <v>Peak</v>
      </c>
      <c r="G396" s="66">
        <v>170.99</v>
      </c>
      <c r="H396" s="66">
        <v>207</v>
      </c>
      <c r="I396" s="66">
        <v>20</v>
      </c>
    </row>
    <row r="397" spans="2:9">
      <c r="B397" s="64">
        <f t="shared" si="12"/>
        <v>45582</v>
      </c>
      <c r="C397" s="65">
        <f t="shared" si="13"/>
        <v>5</v>
      </c>
      <c r="D397" s="65">
        <f>IF(ISNUMBER(MATCH(B397,Holidays!$E$5:$E$134,0)),1,'Data Export'!C397)</f>
        <v>5</v>
      </c>
      <c r="E397" s="66">
        <v>11</v>
      </c>
      <c r="F397" s="66" t="str">
        <f ca="1">OFFSET('ToU Table'!$B$6,'Data Export'!E397-1,'Data Export'!D397-1)</f>
        <v>Standard</v>
      </c>
      <c r="G397" s="66">
        <v>186</v>
      </c>
      <c r="H397" s="66">
        <v>186</v>
      </c>
      <c r="I397" s="66">
        <v>21.2</v>
      </c>
    </row>
    <row r="398" spans="2:9">
      <c r="B398" s="64">
        <f t="shared" si="12"/>
        <v>45582</v>
      </c>
      <c r="C398" s="65">
        <f t="shared" si="13"/>
        <v>5</v>
      </c>
      <c r="D398" s="65">
        <f>IF(ISNUMBER(MATCH(B398,Holidays!$E$5:$E$134,0)),1,'Data Export'!C398)</f>
        <v>5</v>
      </c>
      <c r="E398" s="66">
        <v>12</v>
      </c>
      <c r="F398" s="66" t="str">
        <f ca="1">OFFSET('ToU Table'!$B$6,'Data Export'!E398-1,'Data Export'!D398-1)</f>
        <v>Standard</v>
      </c>
      <c r="G398" s="66">
        <v>190.09</v>
      </c>
      <c r="H398" s="66">
        <v>190.09</v>
      </c>
      <c r="I398" s="66">
        <v>27.8</v>
      </c>
    </row>
    <row r="399" spans="2:9">
      <c r="B399" s="64">
        <f t="shared" si="12"/>
        <v>45582</v>
      </c>
      <c r="C399" s="65">
        <f t="shared" si="13"/>
        <v>5</v>
      </c>
      <c r="D399" s="65">
        <f>IF(ISNUMBER(MATCH(B399,Holidays!$E$5:$E$134,0)),1,'Data Export'!C399)</f>
        <v>5</v>
      </c>
      <c r="E399" s="66">
        <v>13</v>
      </c>
      <c r="F399" s="66" t="str">
        <f ca="1">OFFSET('ToU Table'!$B$6,'Data Export'!E399-1,'Data Export'!D399-1)</f>
        <v>Standard</v>
      </c>
      <c r="G399" s="66">
        <v>191</v>
      </c>
      <c r="H399" s="66">
        <v>191</v>
      </c>
      <c r="I399" s="66">
        <v>29.3</v>
      </c>
    </row>
    <row r="400" spans="2:9">
      <c r="B400" s="64">
        <f t="shared" si="12"/>
        <v>45582</v>
      </c>
      <c r="C400" s="65">
        <f t="shared" si="13"/>
        <v>5</v>
      </c>
      <c r="D400" s="65">
        <f>IF(ISNUMBER(MATCH(B400,Holidays!$E$5:$E$134,0)),1,'Data Export'!C400)</f>
        <v>5</v>
      </c>
      <c r="E400" s="66">
        <v>14</v>
      </c>
      <c r="F400" s="66" t="str">
        <f ca="1">OFFSET('ToU Table'!$B$6,'Data Export'!E400-1,'Data Export'!D400-1)</f>
        <v>Standard</v>
      </c>
      <c r="G400" s="66">
        <v>191</v>
      </c>
      <c r="H400" s="66">
        <v>191</v>
      </c>
      <c r="I400" s="66">
        <v>29.3</v>
      </c>
    </row>
    <row r="401" spans="2:9">
      <c r="B401" s="64">
        <f t="shared" si="12"/>
        <v>45582</v>
      </c>
      <c r="C401" s="65">
        <f t="shared" si="13"/>
        <v>5</v>
      </c>
      <c r="D401" s="65">
        <f>IF(ISNUMBER(MATCH(B401,Holidays!$E$5:$E$134,0)),1,'Data Export'!C401)</f>
        <v>5</v>
      </c>
      <c r="E401" s="66">
        <v>15</v>
      </c>
      <c r="F401" s="66" t="str">
        <f ca="1">OFFSET('ToU Table'!$B$6,'Data Export'!E401-1,'Data Export'!D401-1)</f>
        <v>Standard</v>
      </c>
      <c r="G401" s="66">
        <v>191</v>
      </c>
      <c r="H401" s="66">
        <v>191</v>
      </c>
      <c r="I401" s="66">
        <v>29.3</v>
      </c>
    </row>
    <row r="402" spans="2:9">
      <c r="B402" s="64">
        <f t="shared" si="12"/>
        <v>45582</v>
      </c>
      <c r="C402" s="65">
        <f t="shared" si="13"/>
        <v>5</v>
      </c>
      <c r="D402" s="65">
        <f>IF(ISNUMBER(MATCH(B402,Holidays!$E$5:$E$134,0)),1,'Data Export'!C402)</f>
        <v>5</v>
      </c>
      <c r="E402" s="66">
        <v>16</v>
      </c>
      <c r="F402" s="66" t="str">
        <f ca="1">OFFSET('ToU Table'!$B$6,'Data Export'!E402-1,'Data Export'!D402-1)</f>
        <v>Standard</v>
      </c>
      <c r="G402" s="66">
        <v>229</v>
      </c>
      <c r="H402" s="66">
        <v>229</v>
      </c>
      <c r="I402" s="66">
        <v>6.4</v>
      </c>
    </row>
    <row r="403" spans="2:9">
      <c r="B403" s="64">
        <f t="shared" si="12"/>
        <v>45582</v>
      </c>
      <c r="C403" s="65">
        <f t="shared" si="13"/>
        <v>5</v>
      </c>
      <c r="D403" s="65">
        <f>IF(ISNUMBER(MATCH(B403,Holidays!$E$5:$E$134,0)),1,'Data Export'!C403)</f>
        <v>5</v>
      </c>
      <c r="E403" s="66">
        <v>17</v>
      </c>
      <c r="F403" s="66" t="str">
        <f ca="1">OFFSET('ToU Table'!$B$6,'Data Export'!E403-1,'Data Export'!D403-1)</f>
        <v>Standard</v>
      </c>
      <c r="G403" s="66">
        <v>232.85</v>
      </c>
      <c r="H403" s="66">
        <v>232.85</v>
      </c>
      <c r="I403" s="66">
        <v>6.6</v>
      </c>
    </row>
    <row r="404" spans="2:9">
      <c r="B404" s="64">
        <f t="shared" si="12"/>
        <v>45582</v>
      </c>
      <c r="C404" s="65">
        <f t="shared" si="13"/>
        <v>5</v>
      </c>
      <c r="D404" s="65">
        <f>IF(ISNUMBER(MATCH(B404,Holidays!$E$5:$E$134,0)),1,'Data Export'!C404)</f>
        <v>5</v>
      </c>
      <c r="E404" s="66">
        <v>18</v>
      </c>
      <c r="F404" s="66" t="str">
        <f ca="1">OFFSET('ToU Table'!$B$6,'Data Export'!E404-1,'Data Export'!D404-1)</f>
        <v>Standard</v>
      </c>
      <c r="G404" s="66">
        <v>372.42</v>
      </c>
      <c r="H404" s="66">
        <v>372.42</v>
      </c>
      <c r="I404" s="66">
        <v>21.6</v>
      </c>
    </row>
    <row r="405" spans="2:9">
      <c r="B405" s="64">
        <f t="shared" si="12"/>
        <v>45582</v>
      </c>
      <c r="C405" s="65">
        <f t="shared" si="13"/>
        <v>5</v>
      </c>
      <c r="D405" s="65">
        <f>IF(ISNUMBER(MATCH(B405,Holidays!$E$5:$E$134,0)),1,'Data Export'!C405)</f>
        <v>5</v>
      </c>
      <c r="E405" s="66">
        <v>19</v>
      </c>
      <c r="F405" s="66" t="str">
        <f ca="1">OFFSET('ToU Table'!$B$6,'Data Export'!E405-1,'Data Export'!D405-1)</f>
        <v>Peak</v>
      </c>
      <c r="G405" s="66">
        <v>372.44</v>
      </c>
      <c r="H405" s="66">
        <v>372.44</v>
      </c>
      <c r="I405" s="66">
        <v>21.6</v>
      </c>
    </row>
    <row r="406" spans="2:9">
      <c r="B406" s="64">
        <f t="shared" si="12"/>
        <v>45582</v>
      </c>
      <c r="C406" s="65">
        <f t="shared" si="13"/>
        <v>5</v>
      </c>
      <c r="D406" s="65">
        <f>IF(ISNUMBER(MATCH(B406,Holidays!$E$5:$E$134,0)),1,'Data Export'!C406)</f>
        <v>5</v>
      </c>
      <c r="E406" s="66">
        <v>20</v>
      </c>
      <c r="F406" s="66" t="str">
        <f ca="1">OFFSET('ToU Table'!$B$6,'Data Export'!E406-1,'Data Export'!D406-1)</f>
        <v>Peak</v>
      </c>
      <c r="G406" s="66">
        <v>372.44</v>
      </c>
      <c r="H406" s="66">
        <v>372.44</v>
      </c>
      <c r="I406" s="66">
        <v>21.6</v>
      </c>
    </row>
    <row r="407" spans="2:9">
      <c r="B407" s="64">
        <f t="shared" si="12"/>
        <v>45582</v>
      </c>
      <c r="C407" s="65">
        <f t="shared" si="13"/>
        <v>5</v>
      </c>
      <c r="D407" s="65">
        <f>IF(ISNUMBER(MATCH(B407,Holidays!$E$5:$E$134,0)),1,'Data Export'!C407)</f>
        <v>5</v>
      </c>
      <c r="E407" s="66">
        <v>21</v>
      </c>
      <c r="F407" s="66" t="str">
        <f ca="1">OFFSET('ToU Table'!$B$6,'Data Export'!E407-1,'Data Export'!D407-1)</f>
        <v>Peak</v>
      </c>
      <c r="G407" s="66">
        <v>372.44</v>
      </c>
      <c r="H407" s="66">
        <v>372.44</v>
      </c>
      <c r="I407" s="66">
        <v>21.6</v>
      </c>
    </row>
    <row r="408" spans="2:9">
      <c r="B408" s="64">
        <f t="shared" si="12"/>
        <v>45582</v>
      </c>
      <c r="C408" s="65">
        <f t="shared" si="13"/>
        <v>5</v>
      </c>
      <c r="D408" s="65">
        <f>IF(ISNUMBER(MATCH(B408,Holidays!$E$5:$E$134,0)),1,'Data Export'!C408)</f>
        <v>5</v>
      </c>
      <c r="E408" s="66">
        <v>22</v>
      </c>
      <c r="F408" s="66" t="str">
        <f ca="1">OFFSET('ToU Table'!$B$6,'Data Export'!E408-1,'Data Export'!D408-1)</f>
        <v>Standard</v>
      </c>
      <c r="G408" s="66">
        <v>367.34</v>
      </c>
      <c r="H408" s="66">
        <v>367.34</v>
      </c>
      <c r="I408" s="66">
        <v>47</v>
      </c>
    </row>
    <row r="409" spans="2:9">
      <c r="B409" s="64">
        <f t="shared" si="12"/>
        <v>45582</v>
      </c>
      <c r="C409" s="65">
        <f t="shared" si="13"/>
        <v>5</v>
      </c>
      <c r="D409" s="65">
        <f>IF(ISNUMBER(MATCH(B409,Holidays!$E$5:$E$134,0)),1,'Data Export'!C409)</f>
        <v>5</v>
      </c>
      <c r="E409" s="66">
        <v>23</v>
      </c>
      <c r="F409" s="66" t="str">
        <f ca="1">OFFSET('ToU Table'!$B$6,'Data Export'!E409-1,'Data Export'!D409-1)</f>
        <v>Off-peak</v>
      </c>
      <c r="G409" s="66">
        <v>169.65</v>
      </c>
      <c r="H409" s="66">
        <v>200.1</v>
      </c>
      <c r="I409" s="66">
        <v>183.8</v>
      </c>
    </row>
    <row r="410" spans="2:9">
      <c r="B410" s="64">
        <f t="shared" si="12"/>
        <v>45582</v>
      </c>
      <c r="C410" s="65">
        <f t="shared" si="13"/>
        <v>5</v>
      </c>
      <c r="D410" s="65">
        <f>IF(ISNUMBER(MATCH(B410,Holidays!$E$5:$E$134,0)),1,'Data Export'!C410)</f>
        <v>5</v>
      </c>
      <c r="E410" s="66">
        <v>24</v>
      </c>
      <c r="F410" s="66" t="str">
        <f ca="1">OFFSET('ToU Table'!$B$6,'Data Export'!E410-1,'Data Export'!D410-1)</f>
        <v>Off-peak</v>
      </c>
      <c r="G410" s="66">
        <v>145.38999999999999</v>
      </c>
      <c r="H410" s="66">
        <v>200.1</v>
      </c>
      <c r="I410" s="66">
        <v>121.7</v>
      </c>
    </row>
    <row r="411" spans="2:9">
      <c r="B411" s="64">
        <f t="shared" si="12"/>
        <v>45583</v>
      </c>
      <c r="C411" s="65">
        <f t="shared" si="13"/>
        <v>6</v>
      </c>
      <c r="D411" s="65">
        <f>IF(ISNUMBER(MATCH(B411,Holidays!$E$5:$E$134,0)),1,'Data Export'!C411)</f>
        <v>6</v>
      </c>
      <c r="E411" s="66">
        <v>1</v>
      </c>
      <c r="F411" s="66" t="str">
        <f ca="1">OFFSET('ToU Table'!$B$6,'Data Export'!E411-1,'Data Export'!D411-1)</f>
        <v>Off-peak</v>
      </c>
      <c r="G411" s="66">
        <v>135</v>
      </c>
      <c r="H411" s="66">
        <v>181</v>
      </c>
      <c r="I411" s="66">
        <v>146.80000000000001</v>
      </c>
    </row>
    <row r="412" spans="2:9">
      <c r="B412" s="64">
        <f t="shared" ref="B412:B475" si="14">B388+1</f>
        <v>45583</v>
      </c>
      <c r="C412" s="65">
        <f t="shared" si="13"/>
        <v>6</v>
      </c>
      <c r="D412" s="65">
        <f>IF(ISNUMBER(MATCH(B412,Holidays!$E$5:$E$134,0)),1,'Data Export'!C412)</f>
        <v>6</v>
      </c>
      <c r="E412" s="66">
        <v>2</v>
      </c>
      <c r="F412" s="66" t="str">
        <f ca="1">OFFSET('ToU Table'!$B$6,'Data Export'!E412-1,'Data Export'!D412-1)</f>
        <v>Off-peak</v>
      </c>
      <c r="G412" s="66">
        <v>133.59</v>
      </c>
      <c r="H412" s="66">
        <v>185.99</v>
      </c>
      <c r="I412" s="66">
        <v>143.9</v>
      </c>
    </row>
    <row r="413" spans="2:9">
      <c r="B413" s="64">
        <f t="shared" si="14"/>
        <v>45583</v>
      </c>
      <c r="C413" s="65">
        <f t="shared" si="13"/>
        <v>6</v>
      </c>
      <c r="D413" s="65">
        <f>IF(ISNUMBER(MATCH(B413,Holidays!$E$5:$E$134,0)),1,'Data Export'!C413)</f>
        <v>6</v>
      </c>
      <c r="E413" s="66">
        <v>3</v>
      </c>
      <c r="F413" s="66" t="str">
        <f ca="1">OFFSET('ToU Table'!$B$6,'Data Export'!E413-1,'Data Export'!D413-1)</f>
        <v>Off-peak</v>
      </c>
      <c r="G413" s="66">
        <v>131.31</v>
      </c>
      <c r="H413" s="66">
        <v>185.99</v>
      </c>
      <c r="I413" s="66">
        <v>141.4</v>
      </c>
    </row>
    <row r="414" spans="2:9">
      <c r="B414" s="64">
        <f t="shared" si="14"/>
        <v>45583</v>
      </c>
      <c r="C414" s="65">
        <f t="shared" si="13"/>
        <v>6</v>
      </c>
      <c r="D414" s="65">
        <f>IF(ISNUMBER(MATCH(B414,Holidays!$E$5:$E$134,0)),1,'Data Export'!C414)</f>
        <v>6</v>
      </c>
      <c r="E414" s="66">
        <v>4</v>
      </c>
      <c r="F414" s="66" t="str">
        <f ca="1">OFFSET('ToU Table'!$B$6,'Data Export'!E414-1,'Data Export'!D414-1)</f>
        <v>Off-peak</v>
      </c>
      <c r="G414" s="66">
        <v>132.87</v>
      </c>
      <c r="H414" s="66">
        <v>185.99</v>
      </c>
      <c r="I414" s="66">
        <v>138.4</v>
      </c>
    </row>
    <row r="415" spans="2:9">
      <c r="B415" s="64">
        <f t="shared" si="14"/>
        <v>45583</v>
      </c>
      <c r="C415" s="65">
        <f t="shared" si="13"/>
        <v>6</v>
      </c>
      <c r="D415" s="65">
        <f>IF(ISNUMBER(MATCH(B415,Holidays!$E$5:$E$134,0)),1,'Data Export'!C415)</f>
        <v>6</v>
      </c>
      <c r="E415" s="66">
        <v>5</v>
      </c>
      <c r="F415" s="66" t="str">
        <f ca="1">OFFSET('ToU Table'!$B$6,'Data Export'!E415-1,'Data Export'!D415-1)</f>
        <v>Off-peak</v>
      </c>
      <c r="G415" s="66">
        <v>148.47</v>
      </c>
      <c r="H415" s="66">
        <v>192.07</v>
      </c>
      <c r="I415" s="66">
        <v>104.5</v>
      </c>
    </row>
    <row r="416" spans="2:9">
      <c r="B416" s="64">
        <f t="shared" si="14"/>
        <v>45583</v>
      </c>
      <c r="C416" s="65">
        <f t="shared" si="13"/>
        <v>6</v>
      </c>
      <c r="D416" s="65">
        <f>IF(ISNUMBER(MATCH(B416,Holidays!$E$5:$E$134,0)),1,'Data Export'!C416)</f>
        <v>6</v>
      </c>
      <c r="E416" s="66">
        <v>6</v>
      </c>
      <c r="F416" s="66" t="str">
        <f ca="1">OFFSET('ToU Table'!$B$6,'Data Export'!E416-1,'Data Export'!D416-1)</f>
        <v>Off-peak</v>
      </c>
      <c r="G416" s="66">
        <v>303.27</v>
      </c>
      <c r="H416" s="66">
        <v>303.27</v>
      </c>
      <c r="I416" s="66">
        <v>71.400000000000006</v>
      </c>
    </row>
    <row r="417" spans="2:9">
      <c r="B417" s="64">
        <f t="shared" si="14"/>
        <v>45583</v>
      </c>
      <c r="C417" s="65">
        <f t="shared" si="13"/>
        <v>6</v>
      </c>
      <c r="D417" s="65">
        <f>IF(ISNUMBER(MATCH(B417,Holidays!$E$5:$E$134,0)),1,'Data Export'!C417)</f>
        <v>6</v>
      </c>
      <c r="E417" s="66">
        <v>7</v>
      </c>
      <c r="F417" s="66" t="str">
        <f ca="1">OFFSET('ToU Table'!$B$6,'Data Export'!E417-1,'Data Export'!D417-1)</f>
        <v>Standard</v>
      </c>
      <c r="G417" s="66">
        <v>287.64</v>
      </c>
      <c r="H417" s="66">
        <v>287.64</v>
      </c>
      <c r="I417" s="66">
        <v>88.9</v>
      </c>
    </row>
    <row r="418" spans="2:9">
      <c r="B418" s="64">
        <f t="shared" si="14"/>
        <v>45583</v>
      </c>
      <c r="C418" s="65">
        <f t="shared" si="13"/>
        <v>6</v>
      </c>
      <c r="D418" s="65">
        <f>IF(ISNUMBER(MATCH(B418,Holidays!$E$5:$E$134,0)),1,'Data Export'!C418)</f>
        <v>6</v>
      </c>
      <c r="E418" s="66">
        <v>8</v>
      </c>
      <c r="F418" s="66" t="str">
        <f ca="1">OFFSET('ToU Table'!$B$6,'Data Export'!E418-1,'Data Export'!D418-1)</f>
        <v>Peak</v>
      </c>
      <c r="G418" s="66">
        <v>184.98</v>
      </c>
      <c r="H418" s="66">
        <v>184.98</v>
      </c>
      <c r="I418" s="66">
        <v>90</v>
      </c>
    </row>
    <row r="419" spans="2:9">
      <c r="B419" s="64">
        <f t="shared" si="14"/>
        <v>45583</v>
      </c>
      <c r="C419" s="65">
        <f t="shared" si="13"/>
        <v>6</v>
      </c>
      <c r="D419" s="65">
        <f>IF(ISNUMBER(MATCH(B419,Holidays!$E$5:$E$134,0)),1,'Data Export'!C419)</f>
        <v>6</v>
      </c>
      <c r="E419" s="66">
        <v>9</v>
      </c>
      <c r="F419" s="66" t="str">
        <f ca="1">OFFSET('ToU Table'!$B$6,'Data Export'!E419-1,'Data Export'!D419-1)</f>
        <v>Peak</v>
      </c>
      <c r="G419" s="66">
        <v>184.93</v>
      </c>
      <c r="H419" s="66">
        <v>184.93</v>
      </c>
      <c r="I419" s="66">
        <v>70</v>
      </c>
    </row>
    <row r="420" spans="2:9">
      <c r="B420" s="64">
        <f t="shared" si="14"/>
        <v>45583</v>
      </c>
      <c r="C420" s="65">
        <f t="shared" si="13"/>
        <v>6</v>
      </c>
      <c r="D420" s="65">
        <f>IF(ISNUMBER(MATCH(B420,Holidays!$E$5:$E$134,0)),1,'Data Export'!C420)</f>
        <v>6</v>
      </c>
      <c r="E420" s="66">
        <v>10</v>
      </c>
      <c r="F420" s="66" t="str">
        <f ca="1">OFFSET('ToU Table'!$B$6,'Data Export'!E420-1,'Data Export'!D420-1)</f>
        <v>Peak</v>
      </c>
      <c r="G420" s="66">
        <v>159.94999999999999</v>
      </c>
      <c r="H420" s="66">
        <v>195</v>
      </c>
      <c r="I420" s="66">
        <v>20</v>
      </c>
    </row>
    <row r="421" spans="2:9">
      <c r="B421" s="64">
        <f t="shared" si="14"/>
        <v>45583</v>
      </c>
      <c r="C421" s="65">
        <f t="shared" si="13"/>
        <v>6</v>
      </c>
      <c r="D421" s="65">
        <f>IF(ISNUMBER(MATCH(B421,Holidays!$E$5:$E$134,0)),1,'Data Export'!C421)</f>
        <v>6</v>
      </c>
      <c r="E421" s="66">
        <v>11</v>
      </c>
      <c r="F421" s="66" t="str">
        <f ca="1">OFFSET('ToU Table'!$B$6,'Data Export'!E421-1,'Data Export'!D421-1)</f>
        <v>Standard</v>
      </c>
      <c r="G421" s="66">
        <v>161</v>
      </c>
      <c r="H421" s="66">
        <v>189</v>
      </c>
      <c r="I421" s="66">
        <v>42</v>
      </c>
    </row>
    <row r="422" spans="2:9">
      <c r="B422" s="64">
        <f t="shared" si="14"/>
        <v>45583</v>
      </c>
      <c r="C422" s="65">
        <f t="shared" si="13"/>
        <v>6</v>
      </c>
      <c r="D422" s="65">
        <f>IF(ISNUMBER(MATCH(B422,Holidays!$E$5:$E$134,0)),1,'Data Export'!C422)</f>
        <v>6</v>
      </c>
      <c r="E422" s="66">
        <v>12</v>
      </c>
      <c r="F422" s="66" t="str">
        <f ca="1">OFFSET('ToU Table'!$B$6,'Data Export'!E422-1,'Data Export'!D422-1)</f>
        <v>Standard</v>
      </c>
      <c r="G422" s="66">
        <v>161</v>
      </c>
      <c r="H422" s="66">
        <v>189</v>
      </c>
      <c r="I422" s="66">
        <v>42</v>
      </c>
    </row>
    <row r="423" spans="2:9">
      <c r="B423" s="64">
        <f t="shared" si="14"/>
        <v>45583</v>
      </c>
      <c r="C423" s="65">
        <f t="shared" si="13"/>
        <v>6</v>
      </c>
      <c r="D423" s="65">
        <f>IF(ISNUMBER(MATCH(B423,Holidays!$E$5:$E$134,0)),1,'Data Export'!C423)</f>
        <v>6</v>
      </c>
      <c r="E423" s="66">
        <v>13</v>
      </c>
      <c r="F423" s="66" t="str">
        <f ca="1">OFFSET('ToU Table'!$B$6,'Data Export'!E423-1,'Data Export'!D423-1)</f>
        <v>Standard</v>
      </c>
      <c r="G423" s="66">
        <v>161</v>
      </c>
      <c r="H423" s="66">
        <v>189</v>
      </c>
      <c r="I423" s="66">
        <v>42</v>
      </c>
    </row>
    <row r="424" spans="2:9">
      <c r="B424" s="64">
        <f t="shared" si="14"/>
        <v>45583</v>
      </c>
      <c r="C424" s="65">
        <f t="shared" si="13"/>
        <v>6</v>
      </c>
      <c r="D424" s="65">
        <f>IF(ISNUMBER(MATCH(B424,Holidays!$E$5:$E$134,0)),1,'Data Export'!C424)</f>
        <v>6</v>
      </c>
      <c r="E424" s="66">
        <v>14</v>
      </c>
      <c r="F424" s="66" t="str">
        <f ca="1">OFFSET('ToU Table'!$B$6,'Data Export'!E424-1,'Data Export'!D424-1)</f>
        <v>Standard</v>
      </c>
      <c r="G424" s="66">
        <v>161</v>
      </c>
      <c r="H424" s="66">
        <v>189</v>
      </c>
      <c r="I424" s="66">
        <v>42</v>
      </c>
    </row>
    <row r="425" spans="2:9">
      <c r="B425" s="64">
        <f t="shared" si="14"/>
        <v>45583</v>
      </c>
      <c r="C425" s="65">
        <f t="shared" si="13"/>
        <v>6</v>
      </c>
      <c r="D425" s="65">
        <f>IF(ISNUMBER(MATCH(B425,Holidays!$E$5:$E$134,0)),1,'Data Export'!C425)</f>
        <v>6</v>
      </c>
      <c r="E425" s="66">
        <v>15</v>
      </c>
      <c r="F425" s="66" t="str">
        <f ca="1">OFFSET('ToU Table'!$B$6,'Data Export'!E425-1,'Data Export'!D425-1)</f>
        <v>Standard</v>
      </c>
      <c r="G425" s="66">
        <v>161</v>
      </c>
      <c r="H425" s="66">
        <v>189</v>
      </c>
      <c r="I425" s="66">
        <v>42</v>
      </c>
    </row>
    <row r="426" spans="2:9">
      <c r="B426" s="64">
        <f t="shared" si="14"/>
        <v>45583</v>
      </c>
      <c r="C426" s="65">
        <f t="shared" si="13"/>
        <v>6</v>
      </c>
      <c r="D426" s="65">
        <f>IF(ISNUMBER(MATCH(B426,Holidays!$E$5:$E$134,0)),1,'Data Export'!C426)</f>
        <v>6</v>
      </c>
      <c r="E426" s="66">
        <v>16</v>
      </c>
      <c r="F426" s="66" t="str">
        <f ca="1">OFFSET('ToU Table'!$B$6,'Data Export'!E426-1,'Data Export'!D426-1)</f>
        <v>Standard</v>
      </c>
      <c r="G426" s="66">
        <v>151</v>
      </c>
      <c r="H426" s="66">
        <v>171</v>
      </c>
      <c r="I426" s="66">
        <v>42</v>
      </c>
    </row>
    <row r="427" spans="2:9">
      <c r="B427" s="64">
        <f t="shared" si="14"/>
        <v>45583</v>
      </c>
      <c r="C427" s="65">
        <f t="shared" si="13"/>
        <v>6</v>
      </c>
      <c r="D427" s="65">
        <f>IF(ISNUMBER(MATCH(B427,Holidays!$E$5:$E$134,0)),1,'Data Export'!C427)</f>
        <v>6</v>
      </c>
      <c r="E427" s="66">
        <v>17</v>
      </c>
      <c r="F427" s="66" t="str">
        <f ca="1">OFFSET('ToU Table'!$B$6,'Data Export'!E427-1,'Data Export'!D427-1)</f>
        <v>Standard</v>
      </c>
      <c r="G427" s="66">
        <v>171</v>
      </c>
      <c r="H427" s="66">
        <v>171</v>
      </c>
      <c r="I427" s="66">
        <v>31.4</v>
      </c>
    </row>
    <row r="428" spans="2:9">
      <c r="B428" s="64">
        <f t="shared" si="14"/>
        <v>45583</v>
      </c>
      <c r="C428" s="65">
        <f t="shared" si="13"/>
        <v>6</v>
      </c>
      <c r="D428" s="65">
        <f>IF(ISNUMBER(MATCH(B428,Holidays!$E$5:$E$134,0)),1,'Data Export'!C428)</f>
        <v>6</v>
      </c>
      <c r="E428" s="66">
        <v>18</v>
      </c>
      <c r="F428" s="66" t="str">
        <f ca="1">OFFSET('ToU Table'!$B$6,'Data Export'!E428-1,'Data Export'!D428-1)</f>
        <v>Standard</v>
      </c>
      <c r="G428" s="66">
        <v>354.13</v>
      </c>
      <c r="H428" s="66">
        <v>354.13</v>
      </c>
      <c r="I428" s="66">
        <v>71.400000000000006</v>
      </c>
    </row>
    <row r="429" spans="2:9">
      <c r="B429" s="64">
        <f t="shared" si="14"/>
        <v>45583</v>
      </c>
      <c r="C429" s="65">
        <f t="shared" si="13"/>
        <v>6</v>
      </c>
      <c r="D429" s="65">
        <f>IF(ISNUMBER(MATCH(B429,Holidays!$E$5:$E$134,0)),1,'Data Export'!C429)</f>
        <v>6</v>
      </c>
      <c r="E429" s="66">
        <v>19</v>
      </c>
      <c r="F429" s="66" t="str">
        <f ca="1">OFFSET('ToU Table'!$B$6,'Data Export'!E429-1,'Data Export'!D429-1)</f>
        <v>Peak</v>
      </c>
      <c r="G429" s="66">
        <v>369.17</v>
      </c>
      <c r="H429" s="66">
        <v>369.17</v>
      </c>
      <c r="I429" s="66">
        <v>21.4</v>
      </c>
    </row>
    <row r="430" spans="2:9">
      <c r="B430" s="64">
        <f t="shared" si="14"/>
        <v>45583</v>
      </c>
      <c r="C430" s="65">
        <f t="shared" si="13"/>
        <v>6</v>
      </c>
      <c r="D430" s="65">
        <f>IF(ISNUMBER(MATCH(B430,Holidays!$E$5:$E$134,0)),1,'Data Export'!C430)</f>
        <v>6</v>
      </c>
      <c r="E430" s="66">
        <v>20</v>
      </c>
      <c r="F430" s="66" t="str">
        <f ca="1">OFFSET('ToU Table'!$B$6,'Data Export'!E430-1,'Data Export'!D430-1)</f>
        <v>Peak</v>
      </c>
      <c r="G430" s="66">
        <v>369.16</v>
      </c>
      <c r="H430" s="66">
        <v>369.16</v>
      </c>
      <c r="I430" s="66">
        <v>51.4</v>
      </c>
    </row>
    <row r="431" spans="2:9">
      <c r="B431" s="64">
        <f t="shared" si="14"/>
        <v>45583</v>
      </c>
      <c r="C431" s="65">
        <f t="shared" si="13"/>
        <v>6</v>
      </c>
      <c r="D431" s="65">
        <f>IF(ISNUMBER(MATCH(B431,Holidays!$E$5:$E$134,0)),1,'Data Export'!C431)</f>
        <v>6</v>
      </c>
      <c r="E431" s="66">
        <v>21</v>
      </c>
      <c r="F431" s="66" t="str">
        <f ca="1">OFFSET('ToU Table'!$B$6,'Data Export'!E431-1,'Data Export'!D431-1)</f>
        <v>Peak</v>
      </c>
      <c r="G431" s="66">
        <v>369.14</v>
      </c>
      <c r="H431" s="66">
        <v>369.14</v>
      </c>
      <c r="I431" s="66">
        <v>78.099999999999994</v>
      </c>
    </row>
    <row r="432" spans="2:9">
      <c r="B432" s="64">
        <f t="shared" si="14"/>
        <v>45583</v>
      </c>
      <c r="C432" s="65">
        <f t="shared" si="13"/>
        <v>6</v>
      </c>
      <c r="D432" s="65">
        <f>IF(ISNUMBER(MATCH(B432,Holidays!$E$5:$E$134,0)),1,'Data Export'!C432)</f>
        <v>6</v>
      </c>
      <c r="E432" s="66">
        <v>22</v>
      </c>
      <c r="F432" s="66" t="str">
        <f ca="1">OFFSET('ToU Table'!$B$6,'Data Export'!E432-1,'Data Export'!D432-1)</f>
        <v>Standard</v>
      </c>
      <c r="G432" s="66">
        <v>243.17</v>
      </c>
      <c r="H432" s="66">
        <v>243.17</v>
      </c>
      <c r="I432" s="66">
        <v>82.4</v>
      </c>
    </row>
    <row r="433" spans="2:9">
      <c r="B433" s="64">
        <f t="shared" si="14"/>
        <v>45583</v>
      </c>
      <c r="C433" s="65">
        <f t="shared" si="13"/>
        <v>6</v>
      </c>
      <c r="D433" s="65">
        <f>IF(ISNUMBER(MATCH(B433,Holidays!$E$5:$E$134,0)),1,'Data Export'!C433)</f>
        <v>6</v>
      </c>
      <c r="E433" s="66">
        <v>23</v>
      </c>
      <c r="F433" s="66" t="str">
        <f ca="1">OFFSET('ToU Table'!$B$6,'Data Export'!E433-1,'Data Export'!D433-1)</f>
        <v>Off-peak</v>
      </c>
      <c r="G433" s="66">
        <v>181</v>
      </c>
      <c r="H433" s="66">
        <v>200.06</v>
      </c>
      <c r="I433" s="66">
        <v>187.3</v>
      </c>
    </row>
    <row r="434" spans="2:9">
      <c r="B434" s="64">
        <f t="shared" si="14"/>
        <v>45583</v>
      </c>
      <c r="C434" s="65">
        <f t="shared" si="13"/>
        <v>6</v>
      </c>
      <c r="D434" s="65">
        <f>IF(ISNUMBER(MATCH(B434,Holidays!$E$5:$E$134,0)),1,'Data Export'!C434)</f>
        <v>6</v>
      </c>
      <c r="E434" s="66">
        <v>24</v>
      </c>
      <c r="F434" s="66" t="str">
        <f ca="1">OFFSET('ToU Table'!$B$6,'Data Export'!E434-1,'Data Export'!D434-1)</f>
        <v>Off-peak</v>
      </c>
      <c r="G434" s="66">
        <v>160.47</v>
      </c>
      <c r="H434" s="66">
        <v>200.06</v>
      </c>
      <c r="I434" s="66">
        <v>156.5</v>
      </c>
    </row>
    <row r="435" spans="2:9">
      <c r="B435" s="64">
        <f t="shared" si="14"/>
        <v>45584</v>
      </c>
      <c r="C435" s="65">
        <f t="shared" si="13"/>
        <v>7</v>
      </c>
      <c r="D435" s="65">
        <f>IF(ISNUMBER(MATCH(B435,Holidays!$E$5:$E$134,0)),1,'Data Export'!C435)</f>
        <v>7</v>
      </c>
      <c r="E435" s="66">
        <v>1</v>
      </c>
      <c r="F435" s="66" t="str">
        <f ca="1">OFFSET('ToU Table'!$B$6,'Data Export'!E435-1,'Data Export'!D435-1)</f>
        <v>Off-peak</v>
      </c>
      <c r="G435" s="66">
        <v>125</v>
      </c>
      <c r="H435" s="66">
        <v>179.45</v>
      </c>
      <c r="I435" s="66">
        <v>102</v>
      </c>
    </row>
    <row r="436" spans="2:9">
      <c r="B436" s="64">
        <f t="shared" si="14"/>
        <v>45584</v>
      </c>
      <c r="C436" s="65">
        <f t="shared" si="13"/>
        <v>7</v>
      </c>
      <c r="D436" s="65">
        <f>IF(ISNUMBER(MATCH(B436,Holidays!$E$5:$E$134,0)),1,'Data Export'!C436)</f>
        <v>7</v>
      </c>
      <c r="E436" s="66">
        <v>2</v>
      </c>
      <c r="F436" s="66" t="str">
        <f ca="1">OFFSET('ToU Table'!$B$6,'Data Export'!E436-1,'Data Export'!D436-1)</f>
        <v>Off-peak</v>
      </c>
      <c r="G436" s="66">
        <v>116.09</v>
      </c>
      <c r="H436" s="66">
        <v>179.45</v>
      </c>
      <c r="I436" s="66">
        <v>120</v>
      </c>
    </row>
    <row r="437" spans="2:9">
      <c r="B437" s="64">
        <f t="shared" si="14"/>
        <v>45584</v>
      </c>
      <c r="C437" s="65">
        <f t="shared" si="13"/>
        <v>7</v>
      </c>
      <c r="D437" s="65">
        <f>IF(ISNUMBER(MATCH(B437,Holidays!$E$5:$E$134,0)),1,'Data Export'!C437)</f>
        <v>7</v>
      </c>
      <c r="E437" s="66">
        <v>3</v>
      </c>
      <c r="F437" s="66" t="str">
        <f ca="1">OFFSET('ToU Table'!$B$6,'Data Export'!E437-1,'Data Export'!D437-1)</f>
        <v>Off-peak</v>
      </c>
      <c r="G437" s="66">
        <v>115.85</v>
      </c>
      <c r="H437" s="66">
        <v>179.45</v>
      </c>
      <c r="I437" s="66">
        <v>137</v>
      </c>
    </row>
    <row r="438" spans="2:9">
      <c r="B438" s="64">
        <f t="shared" si="14"/>
        <v>45584</v>
      </c>
      <c r="C438" s="65">
        <f t="shared" si="13"/>
        <v>7</v>
      </c>
      <c r="D438" s="65">
        <f>IF(ISNUMBER(MATCH(B438,Holidays!$E$5:$E$134,0)),1,'Data Export'!C438)</f>
        <v>7</v>
      </c>
      <c r="E438" s="66">
        <v>4</v>
      </c>
      <c r="F438" s="66" t="str">
        <f ca="1">OFFSET('ToU Table'!$B$6,'Data Export'!E438-1,'Data Export'!D438-1)</f>
        <v>Off-peak</v>
      </c>
      <c r="G438" s="66">
        <v>115.83</v>
      </c>
      <c r="H438" s="66">
        <v>179.45</v>
      </c>
      <c r="I438" s="66">
        <v>138</v>
      </c>
    </row>
    <row r="439" spans="2:9">
      <c r="B439" s="64">
        <f t="shared" si="14"/>
        <v>45584</v>
      </c>
      <c r="C439" s="65">
        <f t="shared" si="13"/>
        <v>7</v>
      </c>
      <c r="D439" s="65">
        <f>IF(ISNUMBER(MATCH(B439,Holidays!$E$5:$E$134,0)),1,'Data Export'!C439)</f>
        <v>7</v>
      </c>
      <c r="E439" s="66">
        <v>5</v>
      </c>
      <c r="F439" s="66" t="str">
        <f ca="1">OFFSET('ToU Table'!$B$6,'Data Export'!E439-1,'Data Export'!D439-1)</f>
        <v>Off-peak</v>
      </c>
      <c r="G439" s="66">
        <v>125</v>
      </c>
      <c r="H439" s="66">
        <v>174.45</v>
      </c>
      <c r="I439" s="66">
        <v>111</v>
      </c>
    </row>
    <row r="440" spans="2:9">
      <c r="B440" s="64">
        <f t="shared" si="14"/>
        <v>45584</v>
      </c>
      <c r="C440" s="65">
        <f t="shared" si="13"/>
        <v>7</v>
      </c>
      <c r="D440" s="65">
        <f>IF(ISNUMBER(MATCH(B440,Holidays!$E$5:$E$134,0)),1,'Data Export'!C440)</f>
        <v>7</v>
      </c>
      <c r="E440" s="66">
        <v>6</v>
      </c>
      <c r="F440" s="66" t="str">
        <f ca="1">OFFSET('ToU Table'!$B$6,'Data Export'!E440-1,'Data Export'!D440-1)</f>
        <v>Off-peak</v>
      </c>
      <c r="G440" s="66">
        <v>188.97</v>
      </c>
      <c r="H440" s="66">
        <v>365.01</v>
      </c>
      <c r="I440" s="66">
        <v>10</v>
      </c>
    </row>
    <row r="441" spans="2:9">
      <c r="B441" s="64">
        <f t="shared" si="14"/>
        <v>45584</v>
      </c>
      <c r="C441" s="65">
        <f t="shared" si="13"/>
        <v>7</v>
      </c>
      <c r="D441" s="65">
        <f>IF(ISNUMBER(MATCH(B441,Holidays!$E$5:$E$134,0)),1,'Data Export'!C441)</f>
        <v>7</v>
      </c>
      <c r="E441" s="66">
        <v>7</v>
      </c>
      <c r="F441" s="66" t="str">
        <f ca="1">OFFSET('ToU Table'!$B$6,'Data Export'!E441-1,'Data Export'!D441-1)</f>
        <v>Off-peak</v>
      </c>
      <c r="G441" s="66">
        <v>148.76</v>
      </c>
      <c r="H441" s="66">
        <v>330</v>
      </c>
      <c r="I441" s="66">
        <v>10</v>
      </c>
    </row>
    <row r="442" spans="2:9">
      <c r="B442" s="64">
        <f t="shared" si="14"/>
        <v>45584</v>
      </c>
      <c r="C442" s="65">
        <f t="shared" si="13"/>
        <v>7</v>
      </c>
      <c r="D442" s="65">
        <f>IF(ISNUMBER(MATCH(B442,Holidays!$E$5:$E$134,0)),1,'Data Export'!C442)</f>
        <v>7</v>
      </c>
      <c r="E442" s="66">
        <v>8</v>
      </c>
      <c r="F442" s="66" t="str">
        <f ca="1">OFFSET('ToU Table'!$B$6,'Data Export'!E442-1,'Data Export'!D442-1)</f>
        <v>Standard</v>
      </c>
      <c r="G442" s="66">
        <v>189.9</v>
      </c>
      <c r="H442" s="66">
        <v>199.34</v>
      </c>
      <c r="I442" s="66">
        <v>5</v>
      </c>
    </row>
    <row r="443" spans="2:9">
      <c r="B443" s="64">
        <f t="shared" si="14"/>
        <v>45584</v>
      </c>
      <c r="C443" s="65">
        <f t="shared" si="13"/>
        <v>7</v>
      </c>
      <c r="D443" s="65">
        <f>IF(ISNUMBER(MATCH(B443,Holidays!$E$5:$E$134,0)),1,'Data Export'!C443)</f>
        <v>7</v>
      </c>
      <c r="E443" s="66">
        <v>9</v>
      </c>
      <c r="F443" s="66" t="str">
        <f ca="1">OFFSET('ToU Table'!$B$6,'Data Export'!E443-1,'Data Export'!D443-1)</f>
        <v>Standard</v>
      </c>
      <c r="G443" s="66">
        <v>190.62</v>
      </c>
      <c r="H443" s="66">
        <v>199.3</v>
      </c>
      <c r="I443" s="66">
        <v>5</v>
      </c>
    </row>
    <row r="444" spans="2:9">
      <c r="B444" s="64">
        <f t="shared" si="14"/>
        <v>45584</v>
      </c>
      <c r="C444" s="65">
        <f t="shared" si="13"/>
        <v>7</v>
      </c>
      <c r="D444" s="65">
        <f>IF(ISNUMBER(MATCH(B444,Holidays!$E$5:$E$134,0)),1,'Data Export'!C444)</f>
        <v>7</v>
      </c>
      <c r="E444" s="66">
        <v>10</v>
      </c>
      <c r="F444" s="66" t="str">
        <f ca="1">OFFSET('ToU Table'!$B$6,'Data Export'!E444-1,'Data Export'!D444-1)</f>
        <v>Standard</v>
      </c>
      <c r="G444" s="66">
        <v>155</v>
      </c>
      <c r="H444" s="66">
        <v>184.95</v>
      </c>
      <c r="I444" s="66">
        <v>20</v>
      </c>
    </row>
    <row r="445" spans="2:9">
      <c r="B445" s="64">
        <f t="shared" si="14"/>
        <v>45584</v>
      </c>
      <c r="C445" s="65">
        <f t="shared" si="13"/>
        <v>7</v>
      </c>
      <c r="D445" s="65">
        <f>IF(ISNUMBER(MATCH(B445,Holidays!$E$5:$E$134,0)),1,'Data Export'!C445)</f>
        <v>7</v>
      </c>
      <c r="E445" s="66">
        <v>11</v>
      </c>
      <c r="F445" s="66" t="str">
        <f ca="1">OFFSET('ToU Table'!$B$6,'Data Export'!E445-1,'Data Export'!D445-1)</f>
        <v>Standard</v>
      </c>
      <c r="G445" s="66">
        <v>150.07</v>
      </c>
      <c r="H445" s="66">
        <v>198.92</v>
      </c>
      <c r="I445" s="66">
        <v>21.2</v>
      </c>
    </row>
    <row r="446" spans="2:9">
      <c r="B446" s="64">
        <f t="shared" si="14"/>
        <v>45584</v>
      </c>
      <c r="C446" s="65">
        <f t="shared" si="13"/>
        <v>7</v>
      </c>
      <c r="D446" s="65">
        <f>IF(ISNUMBER(MATCH(B446,Holidays!$E$5:$E$134,0)),1,'Data Export'!C446)</f>
        <v>7</v>
      </c>
      <c r="E446" s="66">
        <v>12</v>
      </c>
      <c r="F446" s="66" t="str">
        <f ca="1">OFFSET('ToU Table'!$B$6,'Data Export'!E446-1,'Data Export'!D446-1)</f>
        <v>Standard</v>
      </c>
      <c r="G446" s="66">
        <v>150.08000000000001</v>
      </c>
      <c r="H446" s="66">
        <v>198.92</v>
      </c>
      <c r="I446" s="66">
        <v>21.2</v>
      </c>
    </row>
    <row r="447" spans="2:9">
      <c r="B447" s="64">
        <f t="shared" si="14"/>
        <v>45584</v>
      </c>
      <c r="C447" s="65">
        <f t="shared" si="13"/>
        <v>7</v>
      </c>
      <c r="D447" s="65">
        <f>IF(ISNUMBER(MATCH(B447,Holidays!$E$5:$E$134,0)),1,'Data Export'!C447)</f>
        <v>7</v>
      </c>
      <c r="E447" s="66">
        <v>13</v>
      </c>
      <c r="F447" s="66" t="str">
        <f ca="1">OFFSET('ToU Table'!$B$6,'Data Export'!E447-1,'Data Export'!D447-1)</f>
        <v>Off-peak</v>
      </c>
      <c r="G447" s="66">
        <v>150.04</v>
      </c>
      <c r="H447" s="66">
        <v>150.04</v>
      </c>
      <c r="I447" s="66">
        <v>86.4</v>
      </c>
    </row>
    <row r="448" spans="2:9">
      <c r="B448" s="64">
        <f t="shared" si="14"/>
        <v>45584</v>
      </c>
      <c r="C448" s="65">
        <f t="shared" si="13"/>
        <v>7</v>
      </c>
      <c r="D448" s="65">
        <f>IF(ISNUMBER(MATCH(B448,Holidays!$E$5:$E$134,0)),1,'Data Export'!C448)</f>
        <v>7</v>
      </c>
      <c r="E448" s="66">
        <v>14</v>
      </c>
      <c r="F448" s="66" t="str">
        <f ca="1">OFFSET('ToU Table'!$B$6,'Data Export'!E448-1,'Data Export'!D448-1)</f>
        <v>Off-peak</v>
      </c>
      <c r="G448" s="66">
        <v>131.13999999999999</v>
      </c>
      <c r="H448" s="66">
        <v>131.13999999999999</v>
      </c>
      <c r="I448" s="66">
        <v>146</v>
      </c>
    </row>
    <row r="449" spans="2:9">
      <c r="B449" s="64">
        <f t="shared" si="14"/>
        <v>45584</v>
      </c>
      <c r="C449" s="65">
        <f t="shared" si="13"/>
        <v>7</v>
      </c>
      <c r="D449" s="65">
        <f>IF(ISNUMBER(MATCH(B449,Holidays!$E$5:$E$134,0)),1,'Data Export'!C449)</f>
        <v>7</v>
      </c>
      <c r="E449" s="66">
        <v>15</v>
      </c>
      <c r="F449" s="66" t="str">
        <f ca="1">OFFSET('ToU Table'!$B$6,'Data Export'!E449-1,'Data Export'!D449-1)</f>
        <v>Off-peak</v>
      </c>
      <c r="G449" s="66">
        <v>129.77000000000001</v>
      </c>
      <c r="H449" s="66">
        <v>129.77000000000001</v>
      </c>
      <c r="I449" s="66">
        <v>146</v>
      </c>
    </row>
    <row r="450" spans="2:9">
      <c r="B450" s="64">
        <f t="shared" si="14"/>
        <v>45584</v>
      </c>
      <c r="C450" s="65">
        <f t="shared" si="13"/>
        <v>7</v>
      </c>
      <c r="D450" s="65">
        <f>IF(ISNUMBER(MATCH(B450,Holidays!$E$5:$E$134,0)),1,'Data Export'!C450)</f>
        <v>7</v>
      </c>
      <c r="E450" s="66">
        <v>16</v>
      </c>
      <c r="F450" s="66" t="str">
        <f ca="1">OFFSET('ToU Table'!$B$6,'Data Export'!E450-1,'Data Export'!D450-1)</f>
        <v>Off-peak</v>
      </c>
      <c r="G450" s="66">
        <v>125</v>
      </c>
      <c r="H450" s="66">
        <v>125</v>
      </c>
      <c r="I450" s="66">
        <v>138.6</v>
      </c>
    </row>
    <row r="451" spans="2:9">
      <c r="B451" s="64">
        <f t="shared" si="14"/>
        <v>45584</v>
      </c>
      <c r="C451" s="65">
        <f t="shared" si="13"/>
        <v>7</v>
      </c>
      <c r="D451" s="65">
        <f>IF(ISNUMBER(MATCH(B451,Holidays!$E$5:$E$134,0)),1,'Data Export'!C451)</f>
        <v>7</v>
      </c>
      <c r="E451" s="66">
        <v>17</v>
      </c>
      <c r="F451" s="66" t="str">
        <f ca="1">OFFSET('ToU Table'!$B$6,'Data Export'!E451-1,'Data Export'!D451-1)</f>
        <v>Off-peak</v>
      </c>
      <c r="G451" s="66">
        <v>129.77000000000001</v>
      </c>
      <c r="H451" s="66">
        <v>129.77000000000001</v>
      </c>
      <c r="I451" s="66">
        <v>116</v>
      </c>
    </row>
    <row r="452" spans="2:9">
      <c r="B452" s="64">
        <f t="shared" si="14"/>
        <v>45584</v>
      </c>
      <c r="C452" s="65">
        <f t="shared" ref="C452:C515" si="15">WEEKDAY(B452)</f>
        <v>7</v>
      </c>
      <c r="D452" s="65">
        <f>IF(ISNUMBER(MATCH(B452,Holidays!$E$5:$E$134,0)),1,'Data Export'!C452)</f>
        <v>7</v>
      </c>
      <c r="E452" s="66">
        <v>18</v>
      </c>
      <c r="F452" s="66" t="str">
        <f ca="1">OFFSET('ToU Table'!$B$6,'Data Export'!E452-1,'Data Export'!D452-1)</f>
        <v>Off-peak</v>
      </c>
      <c r="G452" s="66">
        <v>151.79</v>
      </c>
      <c r="H452" s="66">
        <v>151.79</v>
      </c>
      <c r="I452" s="66">
        <v>171</v>
      </c>
    </row>
    <row r="453" spans="2:9">
      <c r="B453" s="64">
        <f t="shared" si="14"/>
        <v>45584</v>
      </c>
      <c r="C453" s="65">
        <f t="shared" si="15"/>
        <v>7</v>
      </c>
      <c r="D453" s="65">
        <f>IF(ISNUMBER(MATCH(B453,Holidays!$E$5:$E$134,0)),1,'Data Export'!C453)</f>
        <v>7</v>
      </c>
      <c r="E453" s="66">
        <v>19</v>
      </c>
      <c r="F453" s="66" t="str">
        <f ca="1">OFFSET('ToU Table'!$B$6,'Data Export'!E453-1,'Data Export'!D453-1)</f>
        <v>Standard</v>
      </c>
      <c r="G453" s="66">
        <v>366.63</v>
      </c>
      <c r="H453" s="66">
        <v>366.63</v>
      </c>
      <c r="I453" s="66">
        <v>41.4</v>
      </c>
    </row>
    <row r="454" spans="2:9">
      <c r="B454" s="64">
        <f t="shared" si="14"/>
        <v>45584</v>
      </c>
      <c r="C454" s="65">
        <f t="shared" si="15"/>
        <v>7</v>
      </c>
      <c r="D454" s="65">
        <f>IF(ISNUMBER(MATCH(B454,Holidays!$E$5:$E$134,0)),1,'Data Export'!C454)</f>
        <v>7</v>
      </c>
      <c r="E454" s="66">
        <v>20</v>
      </c>
      <c r="F454" s="66" t="str">
        <f ca="1">OFFSET('ToU Table'!$B$6,'Data Export'!E454-1,'Data Export'!D454-1)</f>
        <v>Standard</v>
      </c>
      <c r="G454" s="66">
        <v>366.64</v>
      </c>
      <c r="H454" s="66">
        <v>366.64</v>
      </c>
      <c r="I454" s="66">
        <v>41.4</v>
      </c>
    </row>
    <row r="455" spans="2:9">
      <c r="B455" s="64">
        <f t="shared" si="14"/>
        <v>45584</v>
      </c>
      <c r="C455" s="65">
        <f t="shared" si="15"/>
        <v>7</v>
      </c>
      <c r="D455" s="65">
        <f>IF(ISNUMBER(MATCH(B455,Holidays!$E$5:$E$134,0)),1,'Data Export'!C455)</f>
        <v>7</v>
      </c>
      <c r="E455" s="66">
        <v>21</v>
      </c>
      <c r="F455" s="66" t="str">
        <f ca="1">OFFSET('ToU Table'!$B$6,'Data Export'!E455-1,'Data Export'!D455-1)</f>
        <v>Off-peak</v>
      </c>
      <c r="G455" s="66">
        <v>362.02</v>
      </c>
      <c r="H455" s="66">
        <v>362.02</v>
      </c>
      <c r="I455" s="66">
        <v>133.9</v>
      </c>
    </row>
    <row r="456" spans="2:9">
      <c r="B456" s="64">
        <f t="shared" si="14"/>
        <v>45584</v>
      </c>
      <c r="C456" s="65">
        <f t="shared" si="15"/>
        <v>7</v>
      </c>
      <c r="D456" s="65">
        <f>IF(ISNUMBER(MATCH(B456,Holidays!$E$5:$E$134,0)),1,'Data Export'!C456)</f>
        <v>7</v>
      </c>
      <c r="E456" s="66">
        <v>22</v>
      </c>
      <c r="F456" s="66" t="str">
        <f ca="1">OFFSET('ToU Table'!$B$6,'Data Export'!E456-1,'Data Export'!D456-1)</f>
        <v>Off-peak</v>
      </c>
      <c r="G456" s="66">
        <v>200.04</v>
      </c>
      <c r="H456" s="66">
        <v>200.04</v>
      </c>
      <c r="I456" s="66">
        <v>286.39999999999998</v>
      </c>
    </row>
    <row r="457" spans="2:9">
      <c r="B457" s="64">
        <f t="shared" si="14"/>
        <v>45584</v>
      </c>
      <c r="C457" s="65">
        <f t="shared" si="15"/>
        <v>7</v>
      </c>
      <c r="D457" s="65">
        <f>IF(ISNUMBER(MATCH(B457,Holidays!$E$5:$E$134,0)),1,'Data Export'!C457)</f>
        <v>7</v>
      </c>
      <c r="E457" s="66">
        <v>23</v>
      </c>
      <c r="F457" s="66" t="str">
        <f ca="1">OFFSET('ToU Table'!$B$6,'Data Export'!E457-1,'Data Export'!D457-1)</f>
        <v>Off-peak</v>
      </c>
      <c r="G457" s="66">
        <v>166.38</v>
      </c>
      <c r="H457" s="66">
        <v>200.1</v>
      </c>
      <c r="I457" s="66">
        <v>56.4</v>
      </c>
    </row>
    <row r="458" spans="2:9">
      <c r="B458" s="64">
        <f t="shared" si="14"/>
        <v>45584</v>
      </c>
      <c r="C458" s="65">
        <f t="shared" si="15"/>
        <v>7</v>
      </c>
      <c r="D458" s="65">
        <f>IF(ISNUMBER(MATCH(B458,Holidays!$E$5:$E$134,0)),1,'Data Export'!C458)</f>
        <v>7</v>
      </c>
      <c r="E458" s="66">
        <v>24</v>
      </c>
      <c r="F458" s="66" t="str">
        <f ca="1">OFFSET('ToU Table'!$B$6,'Data Export'!E458-1,'Data Export'!D458-1)</f>
        <v>Off-peak</v>
      </c>
      <c r="G458" s="66">
        <v>155.37</v>
      </c>
      <c r="H458" s="66">
        <v>200.1</v>
      </c>
      <c r="I458" s="66">
        <v>105</v>
      </c>
    </row>
    <row r="459" spans="2:9">
      <c r="B459" s="64">
        <f t="shared" si="14"/>
        <v>45585</v>
      </c>
      <c r="C459" s="65">
        <f t="shared" si="15"/>
        <v>1</v>
      </c>
      <c r="D459" s="65">
        <f>IF(ISNUMBER(MATCH(B459,Holidays!$E$5:$E$134,0)),1,'Data Export'!C459)</f>
        <v>1</v>
      </c>
      <c r="E459" s="66">
        <v>1</v>
      </c>
      <c r="F459" s="66" t="str">
        <f ca="1">OFFSET('ToU Table'!$B$6,'Data Export'!E459-1,'Data Export'!D459-1)</f>
        <v>Off-peak</v>
      </c>
      <c r="G459" s="66">
        <v>119.96</v>
      </c>
      <c r="H459" s="66">
        <v>174.45</v>
      </c>
      <c r="I459" s="66">
        <v>102</v>
      </c>
    </row>
    <row r="460" spans="2:9">
      <c r="B460" s="64">
        <f t="shared" si="14"/>
        <v>45585</v>
      </c>
      <c r="C460" s="65">
        <f t="shared" si="15"/>
        <v>1</v>
      </c>
      <c r="D460" s="65">
        <f>IF(ISNUMBER(MATCH(B460,Holidays!$E$5:$E$134,0)),1,'Data Export'!C460)</f>
        <v>1</v>
      </c>
      <c r="E460" s="66">
        <v>2</v>
      </c>
      <c r="F460" s="66" t="str">
        <f ca="1">OFFSET('ToU Table'!$B$6,'Data Export'!E460-1,'Data Export'!D460-1)</f>
        <v>Off-peak</v>
      </c>
      <c r="G460" s="66">
        <v>115.51</v>
      </c>
      <c r="H460" s="66">
        <v>174.45</v>
      </c>
      <c r="I460" s="66">
        <v>120</v>
      </c>
    </row>
    <row r="461" spans="2:9">
      <c r="B461" s="64">
        <f t="shared" si="14"/>
        <v>45585</v>
      </c>
      <c r="C461" s="65">
        <f t="shared" si="15"/>
        <v>1</v>
      </c>
      <c r="D461" s="65">
        <f>IF(ISNUMBER(MATCH(B461,Holidays!$E$5:$E$134,0)),1,'Data Export'!C461)</f>
        <v>1</v>
      </c>
      <c r="E461" s="66">
        <v>3</v>
      </c>
      <c r="F461" s="66" t="str">
        <f ca="1">OFFSET('ToU Table'!$B$6,'Data Export'!E461-1,'Data Export'!D461-1)</f>
        <v>Off-peak</v>
      </c>
      <c r="G461" s="66">
        <v>115.27</v>
      </c>
      <c r="H461" s="66">
        <v>174.45</v>
      </c>
      <c r="I461" s="66">
        <v>137</v>
      </c>
    </row>
    <row r="462" spans="2:9">
      <c r="B462" s="64">
        <f t="shared" si="14"/>
        <v>45585</v>
      </c>
      <c r="C462" s="65">
        <f t="shared" si="15"/>
        <v>1</v>
      </c>
      <c r="D462" s="65">
        <f>IF(ISNUMBER(MATCH(B462,Holidays!$E$5:$E$134,0)),1,'Data Export'!C462)</f>
        <v>1</v>
      </c>
      <c r="E462" s="66">
        <v>4</v>
      </c>
      <c r="F462" s="66" t="str">
        <f ca="1">OFFSET('ToU Table'!$B$6,'Data Export'!E462-1,'Data Export'!D462-1)</f>
        <v>Off-peak</v>
      </c>
      <c r="G462" s="66">
        <v>115.26</v>
      </c>
      <c r="H462" s="66">
        <v>174.45</v>
      </c>
      <c r="I462" s="66">
        <v>138</v>
      </c>
    </row>
    <row r="463" spans="2:9">
      <c r="B463" s="64">
        <f t="shared" si="14"/>
        <v>45585</v>
      </c>
      <c r="C463" s="65">
        <f t="shared" si="15"/>
        <v>1</v>
      </c>
      <c r="D463" s="65">
        <f>IF(ISNUMBER(MATCH(B463,Holidays!$E$5:$E$134,0)),1,'Data Export'!C463)</f>
        <v>1</v>
      </c>
      <c r="E463" s="66">
        <v>5</v>
      </c>
      <c r="F463" s="66" t="str">
        <f ca="1">OFFSET('ToU Table'!$B$6,'Data Export'!E463-1,'Data Export'!D463-1)</f>
        <v>Off-peak</v>
      </c>
      <c r="G463" s="66">
        <v>116.65</v>
      </c>
      <c r="H463" s="66">
        <v>174.45</v>
      </c>
      <c r="I463" s="66">
        <v>111</v>
      </c>
    </row>
    <row r="464" spans="2:9">
      <c r="B464" s="64">
        <f t="shared" si="14"/>
        <v>45585</v>
      </c>
      <c r="C464" s="65">
        <f t="shared" si="15"/>
        <v>1</v>
      </c>
      <c r="D464" s="65">
        <f>IF(ISNUMBER(MATCH(B464,Holidays!$E$5:$E$134,0)),1,'Data Export'!C464)</f>
        <v>1</v>
      </c>
      <c r="E464" s="66">
        <v>6</v>
      </c>
      <c r="F464" s="66" t="str">
        <f ca="1">OFFSET('ToU Table'!$B$6,'Data Export'!E464-1,'Data Export'!D464-1)</f>
        <v>Off-peak</v>
      </c>
      <c r="G464" s="66">
        <v>200.01</v>
      </c>
      <c r="H464" s="66">
        <v>365.01</v>
      </c>
      <c r="I464" s="66">
        <v>10</v>
      </c>
    </row>
    <row r="465" spans="2:9">
      <c r="B465" s="64">
        <f t="shared" si="14"/>
        <v>45585</v>
      </c>
      <c r="C465" s="65">
        <f t="shared" si="15"/>
        <v>1</v>
      </c>
      <c r="D465" s="65">
        <f>IF(ISNUMBER(MATCH(B465,Holidays!$E$5:$E$134,0)),1,'Data Export'!C465)</f>
        <v>1</v>
      </c>
      <c r="E465" s="66">
        <v>7</v>
      </c>
      <c r="F465" s="66" t="str">
        <f ca="1">OFFSET('ToU Table'!$B$6,'Data Export'!E465-1,'Data Export'!D465-1)</f>
        <v>Off-peak</v>
      </c>
      <c r="G465" s="66">
        <v>163.05000000000001</v>
      </c>
      <c r="H465" s="66">
        <v>330</v>
      </c>
      <c r="I465" s="66">
        <v>10</v>
      </c>
    </row>
    <row r="466" spans="2:9">
      <c r="B466" s="64">
        <f t="shared" si="14"/>
        <v>45585</v>
      </c>
      <c r="C466" s="65">
        <f t="shared" si="15"/>
        <v>1</v>
      </c>
      <c r="D466" s="65">
        <f>IF(ISNUMBER(MATCH(B466,Holidays!$E$5:$E$134,0)),1,'Data Export'!C466)</f>
        <v>1</v>
      </c>
      <c r="E466" s="66">
        <v>8</v>
      </c>
      <c r="F466" s="66" t="str">
        <f ca="1">OFFSET('ToU Table'!$B$6,'Data Export'!E466-1,'Data Export'!D466-1)</f>
        <v>Off-peak</v>
      </c>
      <c r="G466" s="66">
        <v>142</v>
      </c>
      <c r="H466" s="66">
        <v>199.28</v>
      </c>
      <c r="I466" s="66">
        <v>5</v>
      </c>
    </row>
    <row r="467" spans="2:9">
      <c r="B467" s="64">
        <f t="shared" si="14"/>
        <v>45585</v>
      </c>
      <c r="C467" s="65">
        <f t="shared" si="15"/>
        <v>1</v>
      </c>
      <c r="D467" s="65">
        <f>IF(ISNUMBER(MATCH(B467,Holidays!$E$5:$E$134,0)),1,'Data Export'!C467)</f>
        <v>1</v>
      </c>
      <c r="E467" s="66">
        <v>9</v>
      </c>
      <c r="F467" s="66" t="str">
        <f ca="1">OFFSET('ToU Table'!$B$6,'Data Export'!E467-1,'Data Export'!D467-1)</f>
        <v>Off-peak</v>
      </c>
      <c r="G467" s="66">
        <v>141.33000000000001</v>
      </c>
      <c r="H467" s="66">
        <v>199.26</v>
      </c>
      <c r="I467" s="66">
        <v>5</v>
      </c>
    </row>
    <row r="468" spans="2:9">
      <c r="B468" s="64">
        <f t="shared" si="14"/>
        <v>45585</v>
      </c>
      <c r="C468" s="65">
        <f t="shared" si="15"/>
        <v>1</v>
      </c>
      <c r="D468" s="65">
        <f>IF(ISNUMBER(MATCH(B468,Holidays!$E$5:$E$134,0)),1,'Data Export'!C468)</f>
        <v>1</v>
      </c>
      <c r="E468" s="66">
        <v>10</v>
      </c>
      <c r="F468" s="66" t="str">
        <f ca="1">OFFSET('ToU Table'!$B$6,'Data Export'!E468-1,'Data Export'!D468-1)</f>
        <v>Off-peak</v>
      </c>
      <c r="G468" s="66">
        <v>134.99</v>
      </c>
      <c r="H468" s="66">
        <v>134.99</v>
      </c>
      <c r="I468" s="66">
        <v>20</v>
      </c>
    </row>
    <row r="469" spans="2:9">
      <c r="B469" s="64">
        <f t="shared" si="14"/>
        <v>45585</v>
      </c>
      <c r="C469" s="65">
        <f t="shared" si="15"/>
        <v>1</v>
      </c>
      <c r="D469" s="65">
        <f>IF(ISNUMBER(MATCH(B469,Holidays!$E$5:$E$134,0)),1,'Data Export'!C469)</f>
        <v>1</v>
      </c>
      <c r="E469" s="66">
        <v>11</v>
      </c>
      <c r="F469" s="66" t="str">
        <f ca="1">OFFSET('ToU Table'!$B$6,'Data Export'!E469-1,'Data Export'!D469-1)</f>
        <v>Off-peak</v>
      </c>
      <c r="G469" s="66">
        <v>131.15</v>
      </c>
      <c r="H469" s="66">
        <v>131.15</v>
      </c>
      <c r="I469" s="66">
        <v>21.2</v>
      </c>
    </row>
    <row r="470" spans="2:9">
      <c r="B470" s="64">
        <f t="shared" si="14"/>
        <v>45585</v>
      </c>
      <c r="C470" s="65">
        <f t="shared" si="15"/>
        <v>1</v>
      </c>
      <c r="D470" s="65">
        <f>IF(ISNUMBER(MATCH(B470,Holidays!$E$5:$E$134,0)),1,'Data Export'!C470)</f>
        <v>1</v>
      </c>
      <c r="E470" s="66">
        <v>12</v>
      </c>
      <c r="F470" s="66" t="str">
        <f ca="1">OFFSET('ToU Table'!$B$6,'Data Export'!E470-1,'Data Export'!D470-1)</f>
        <v>Off-peak</v>
      </c>
      <c r="G470" s="66">
        <v>128.4</v>
      </c>
      <c r="H470" s="66">
        <v>128.4</v>
      </c>
      <c r="I470" s="66">
        <v>21.2</v>
      </c>
    </row>
    <row r="471" spans="2:9">
      <c r="B471" s="64">
        <f t="shared" si="14"/>
        <v>45585</v>
      </c>
      <c r="C471" s="65">
        <f t="shared" si="15"/>
        <v>1</v>
      </c>
      <c r="D471" s="65">
        <f>IF(ISNUMBER(MATCH(B471,Holidays!$E$5:$E$134,0)),1,'Data Export'!C471)</f>
        <v>1</v>
      </c>
      <c r="E471" s="66">
        <v>13</v>
      </c>
      <c r="F471" s="66" t="str">
        <f ca="1">OFFSET('ToU Table'!$B$6,'Data Export'!E471-1,'Data Export'!D471-1)</f>
        <v>Off-peak</v>
      </c>
      <c r="G471" s="66">
        <v>127.03</v>
      </c>
      <c r="H471" s="66">
        <v>127.03</v>
      </c>
      <c r="I471" s="66">
        <v>86.4</v>
      </c>
    </row>
    <row r="472" spans="2:9">
      <c r="B472" s="64">
        <f t="shared" si="14"/>
        <v>45585</v>
      </c>
      <c r="C472" s="65">
        <f t="shared" si="15"/>
        <v>1</v>
      </c>
      <c r="D472" s="65">
        <f>IF(ISNUMBER(MATCH(B472,Holidays!$E$5:$E$134,0)),1,'Data Export'!C472)</f>
        <v>1</v>
      </c>
      <c r="E472" s="66">
        <v>14</v>
      </c>
      <c r="F472" s="66" t="str">
        <f ca="1">OFFSET('ToU Table'!$B$6,'Data Export'!E472-1,'Data Export'!D472-1)</f>
        <v>Off-peak</v>
      </c>
      <c r="G472" s="66">
        <v>125</v>
      </c>
      <c r="H472" s="66">
        <v>125</v>
      </c>
      <c r="I472" s="66">
        <v>146</v>
      </c>
    </row>
    <row r="473" spans="2:9">
      <c r="B473" s="64">
        <f t="shared" si="14"/>
        <v>45585</v>
      </c>
      <c r="C473" s="65">
        <f t="shared" si="15"/>
        <v>1</v>
      </c>
      <c r="D473" s="65">
        <f>IF(ISNUMBER(MATCH(B473,Holidays!$E$5:$E$134,0)),1,'Data Export'!C473)</f>
        <v>1</v>
      </c>
      <c r="E473" s="66">
        <v>15</v>
      </c>
      <c r="F473" s="66" t="str">
        <f ca="1">OFFSET('ToU Table'!$B$6,'Data Export'!E473-1,'Data Export'!D473-1)</f>
        <v>Off-peak</v>
      </c>
      <c r="G473" s="66">
        <v>125.65</v>
      </c>
      <c r="H473" s="66">
        <v>125.65</v>
      </c>
      <c r="I473" s="66">
        <v>146</v>
      </c>
    </row>
    <row r="474" spans="2:9">
      <c r="B474" s="64">
        <f t="shared" si="14"/>
        <v>45585</v>
      </c>
      <c r="C474" s="65">
        <f t="shared" si="15"/>
        <v>1</v>
      </c>
      <c r="D474" s="65">
        <f>IF(ISNUMBER(MATCH(B474,Holidays!$E$5:$E$134,0)),1,'Data Export'!C474)</f>
        <v>1</v>
      </c>
      <c r="E474" s="66">
        <v>16</v>
      </c>
      <c r="F474" s="66" t="str">
        <f ca="1">OFFSET('ToU Table'!$B$6,'Data Export'!E474-1,'Data Export'!D474-1)</f>
        <v>Off-peak</v>
      </c>
      <c r="G474" s="66">
        <v>125</v>
      </c>
      <c r="H474" s="66">
        <v>125</v>
      </c>
      <c r="I474" s="66">
        <v>138.6</v>
      </c>
    </row>
    <row r="475" spans="2:9">
      <c r="B475" s="64">
        <f t="shared" si="14"/>
        <v>45585</v>
      </c>
      <c r="C475" s="65">
        <f t="shared" si="15"/>
        <v>1</v>
      </c>
      <c r="D475" s="65">
        <f>IF(ISNUMBER(MATCH(B475,Holidays!$E$5:$E$134,0)),1,'Data Export'!C475)</f>
        <v>1</v>
      </c>
      <c r="E475" s="66">
        <v>17</v>
      </c>
      <c r="F475" s="66" t="str">
        <f ca="1">OFFSET('ToU Table'!$B$6,'Data Export'!E475-1,'Data Export'!D475-1)</f>
        <v>Off-peak</v>
      </c>
      <c r="G475" s="66">
        <v>139.4</v>
      </c>
      <c r="H475" s="66">
        <v>139.4</v>
      </c>
      <c r="I475" s="66">
        <v>116</v>
      </c>
    </row>
    <row r="476" spans="2:9">
      <c r="B476" s="64">
        <f t="shared" ref="B476:B539" si="16">B452+1</f>
        <v>45585</v>
      </c>
      <c r="C476" s="65">
        <f t="shared" si="15"/>
        <v>1</v>
      </c>
      <c r="D476" s="65">
        <f>IF(ISNUMBER(MATCH(B476,Holidays!$E$5:$E$134,0)),1,'Data Export'!C476)</f>
        <v>1</v>
      </c>
      <c r="E476" s="66">
        <v>18</v>
      </c>
      <c r="F476" s="66" t="str">
        <f ca="1">OFFSET('ToU Table'!$B$6,'Data Export'!E476-1,'Data Export'!D476-1)</f>
        <v>Off-peak</v>
      </c>
      <c r="G476" s="66">
        <v>155</v>
      </c>
      <c r="H476" s="66">
        <v>155</v>
      </c>
      <c r="I476" s="66">
        <v>171</v>
      </c>
    </row>
    <row r="477" spans="2:9">
      <c r="B477" s="64">
        <f t="shared" si="16"/>
        <v>45585</v>
      </c>
      <c r="C477" s="65">
        <f t="shared" si="15"/>
        <v>1</v>
      </c>
      <c r="D477" s="65">
        <f>IF(ISNUMBER(MATCH(B477,Holidays!$E$5:$E$134,0)),1,'Data Export'!C477)</f>
        <v>1</v>
      </c>
      <c r="E477" s="66">
        <v>19</v>
      </c>
      <c r="F477" s="66" t="str">
        <f ca="1">OFFSET('ToU Table'!$B$6,'Data Export'!E477-1,'Data Export'!D477-1)</f>
        <v>Off-peak</v>
      </c>
      <c r="G477" s="66">
        <v>364.72</v>
      </c>
      <c r="H477" s="66">
        <v>364.72</v>
      </c>
      <c r="I477" s="66">
        <v>41.4</v>
      </c>
    </row>
    <row r="478" spans="2:9">
      <c r="B478" s="64">
        <f t="shared" si="16"/>
        <v>45585</v>
      </c>
      <c r="C478" s="65">
        <f t="shared" si="15"/>
        <v>1</v>
      </c>
      <c r="D478" s="65">
        <f>IF(ISNUMBER(MATCH(B478,Holidays!$E$5:$E$134,0)),1,'Data Export'!C478)</f>
        <v>1</v>
      </c>
      <c r="E478" s="66">
        <v>20</v>
      </c>
      <c r="F478" s="66" t="str">
        <f ca="1">OFFSET('ToU Table'!$B$6,'Data Export'!E478-1,'Data Export'!D478-1)</f>
        <v>Off-peak</v>
      </c>
      <c r="G478" s="66">
        <v>366.61</v>
      </c>
      <c r="H478" s="66">
        <v>366.61</v>
      </c>
      <c r="I478" s="66">
        <v>41.4</v>
      </c>
    </row>
    <row r="479" spans="2:9">
      <c r="B479" s="64">
        <f t="shared" si="16"/>
        <v>45585</v>
      </c>
      <c r="C479" s="65">
        <f t="shared" si="15"/>
        <v>1</v>
      </c>
      <c r="D479" s="65">
        <f>IF(ISNUMBER(MATCH(B479,Holidays!$E$5:$E$134,0)),1,'Data Export'!C479)</f>
        <v>1</v>
      </c>
      <c r="E479" s="66">
        <v>21</v>
      </c>
      <c r="F479" s="66" t="str">
        <f ca="1">OFFSET('ToU Table'!$B$6,'Data Export'!E479-1,'Data Export'!D479-1)</f>
        <v>Off-peak</v>
      </c>
      <c r="G479" s="66">
        <v>352.67</v>
      </c>
      <c r="H479" s="66">
        <v>352.67</v>
      </c>
      <c r="I479" s="66">
        <v>133.9</v>
      </c>
    </row>
    <row r="480" spans="2:9">
      <c r="B480" s="64">
        <f t="shared" si="16"/>
        <v>45585</v>
      </c>
      <c r="C480" s="65">
        <f t="shared" si="15"/>
        <v>1</v>
      </c>
      <c r="D480" s="65">
        <f>IF(ISNUMBER(MATCH(B480,Holidays!$E$5:$E$134,0)),1,'Data Export'!C480)</f>
        <v>1</v>
      </c>
      <c r="E480" s="66">
        <v>22</v>
      </c>
      <c r="F480" s="66" t="str">
        <f ca="1">OFFSET('ToU Table'!$B$6,'Data Export'!E480-1,'Data Export'!D480-1)</f>
        <v>Off-peak</v>
      </c>
      <c r="G480" s="66">
        <v>239.32</v>
      </c>
      <c r="H480" s="66">
        <v>239.32</v>
      </c>
      <c r="I480" s="66">
        <v>286.39999999999998</v>
      </c>
    </row>
    <row r="481" spans="2:9">
      <c r="B481" s="64">
        <f t="shared" si="16"/>
        <v>45585</v>
      </c>
      <c r="C481" s="65">
        <f t="shared" si="15"/>
        <v>1</v>
      </c>
      <c r="D481" s="65">
        <f>IF(ISNUMBER(MATCH(B481,Holidays!$E$5:$E$134,0)),1,'Data Export'!C481)</f>
        <v>1</v>
      </c>
      <c r="E481" s="66">
        <v>23</v>
      </c>
      <c r="F481" s="66" t="str">
        <f ca="1">OFFSET('ToU Table'!$B$6,'Data Export'!E481-1,'Data Export'!D481-1)</f>
        <v>Off-peak</v>
      </c>
      <c r="G481" s="66">
        <v>166.08</v>
      </c>
      <c r="H481" s="66">
        <v>200.1</v>
      </c>
      <c r="I481" s="66">
        <v>56.4</v>
      </c>
    </row>
    <row r="482" spans="2:9">
      <c r="B482" s="64">
        <f t="shared" si="16"/>
        <v>45585</v>
      </c>
      <c r="C482" s="65">
        <f t="shared" si="15"/>
        <v>1</v>
      </c>
      <c r="D482" s="65">
        <f>IF(ISNUMBER(MATCH(B482,Holidays!$E$5:$E$134,0)),1,'Data Export'!C482)</f>
        <v>1</v>
      </c>
      <c r="E482" s="66">
        <v>24</v>
      </c>
      <c r="F482" s="66" t="str">
        <f ca="1">OFFSET('ToU Table'!$B$6,'Data Export'!E482-1,'Data Export'!D482-1)</f>
        <v>Off-peak</v>
      </c>
      <c r="G482" s="66">
        <v>155</v>
      </c>
      <c r="H482" s="66">
        <v>200.1</v>
      </c>
      <c r="I482" s="66">
        <v>105</v>
      </c>
    </row>
    <row r="483" spans="2:9">
      <c r="B483" s="64">
        <f t="shared" si="16"/>
        <v>45586</v>
      </c>
      <c r="C483" s="65">
        <f t="shared" si="15"/>
        <v>2</v>
      </c>
      <c r="D483" s="65">
        <f>IF(ISNUMBER(MATCH(B483,Holidays!$E$5:$E$134,0)),1,'Data Export'!C483)</f>
        <v>2</v>
      </c>
      <c r="E483" s="66">
        <v>1</v>
      </c>
      <c r="F483" s="66" t="str">
        <f ca="1">OFFSET('ToU Table'!$B$6,'Data Export'!E483-1,'Data Export'!D483-1)</f>
        <v>Off-peak</v>
      </c>
      <c r="G483" s="66">
        <v>136</v>
      </c>
      <c r="H483" s="66">
        <v>166</v>
      </c>
      <c r="I483" s="66">
        <v>155.80000000000001</v>
      </c>
    </row>
    <row r="484" spans="2:9">
      <c r="B484" s="64">
        <f t="shared" si="16"/>
        <v>45586</v>
      </c>
      <c r="C484" s="65">
        <f t="shared" si="15"/>
        <v>2</v>
      </c>
      <c r="D484" s="65">
        <f>IF(ISNUMBER(MATCH(B484,Holidays!$E$5:$E$134,0)),1,'Data Export'!C484)</f>
        <v>2</v>
      </c>
      <c r="E484" s="66">
        <v>2</v>
      </c>
      <c r="F484" s="66" t="str">
        <f ca="1">OFFSET('ToU Table'!$B$6,'Data Export'!E484-1,'Data Export'!D484-1)</f>
        <v>Off-peak</v>
      </c>
      <c r="G484" s="66">
        <v>134.22999999999999</v>
      </c>
      <c r="H484" s="66">
        <v>192.95</v>
      </c>
      <c r="I484" s="66">
        <v>161</v>
      </c>
    </row>
    <row r="485" spans="2:9">
      <c r="B485" s="64">
        <f t="shared" si="16"/>
        <v>45586</v>
      </c>
      <c r="C485" s="65">
        <f t="shared" si="15"/>
        <v>2</v>
      </c>
      <c r="D485" s="65">
        <f>IF(ISNUMBER(MATCH(B485,Holidays!$E$5:$E$134,0)),1,'Data Export'!C485)</f>
        <v>2</v>
      </c>
      <c r="E485" s="66">
        <v>3</v>
      </c>
      <c r="F485" s="66" t="str">
        <f ca="1">OFFSET('ToU Table'!$B$6,'Data Export'!E485-1,'Data Export'!D485-1)</f>
        <v>Off-peak</v>
      </c>
      <c r="G485" s="66">
        <v>132.52000000000001</v>
      </c>
      <c r="H485" s="66">
        <v>192.95</v>
      </c>
      <c r="I485" s="66">
        <v>162.30000000000001</v>
      </c>
    </row>
    <row r="486" spans="2:9">
      <c r="B486" s="64">
        <f t="shared" si="16"/>
        <v>45586</v>
      </c>
      <c r="C486" s="65">
        <f t="shared" si="15"/>
        <v>2</v>
      </c>
      <c r="D486" s="65">
        <f>IF(ISNUMBER(MATCH(B486,Holidays!$E$5:$E$134,0)),1,'Data Export'!C486)</f>
        <v>2</v>
      </c>
      <c r="E486" s="66">
        <v>4</v>
      </c>
      <c r="F486" s="66" t="str">
        <f ca="1">OFFSET('ToU Table'!$B$6,'Data Export'!E486-1,'Data Export'!D486-1)</f>
        <v>Off-peak</v>
      </c>
      <c r="G486" s="66">
        <v>133.91</v>
      </c>
      <c r="H486" s="66">
        <v>192.95</v>
      </c>
      <c r="I486" s="66">
        <v>151.69999999999999</v>
      </c>
    </row>
    <row r="487" spans="2:9">
      <c r="B487" s="64">
        <f t="shared" si="16"/>
        <v>45586</v>
      </c>
      <c r="C487" s="65">
        <f t="shared" si="15"/>
        <v>2</v>
      </c>
      <c r="D487" s="65">
        <f>IF(ISNUMBER(MATCH(B487,Holidays!$E$5:$E$134,0)),1,'Data Export'!C487)</f>
        <v>2</v>
      </c>
      <c r="E487" s="66">
        <v>5</v>
      </c>
      <c r="F487" s="66" t="str">
        <f ca="1">OFFSET('ToU Table'!$B$6,'Data Export'!E487-1,'Data Export'!D487-1)</f>
        <v>Off-peak</v>
      </c>
      <c r="G487" s="66">
        <v>143.58000000000001</v>
      </c>
      <c r="H487" s="66">
        <v>166</v>
      </c>
      <c r="I487" s="66">
        <v>98.2</v>
      </c>
    </row>
    <row r="488" spans="2:9">
      <c r="B488" s="64">
        <f t="shared" si="16"/>
        <v>45586</v>
      </c>
      <c r="C488" s="65">
        <f t="shared" si="15"/>
        <v>2</v>
      </c>
      <c r="D488" s="65">
        <f>IF(ISNUMBER(MATCH(B488,Holidays!$E$5:$E$134,0)),1,'Data Export'!C488)</f>
        <v>2</v>
      </c>
      <c r="E488" s="66">
        <v>6</v>
      </c>
      <c r="F488" s="66" t="str">
        <f ca="1">OFFSET('ToU Table'!$B$6,'Data Export'!E488-1,'Data Export'!D488-1)</f>
        <v>Off-peak</v>
      </c>
      <c r="G488" s="66">
        <v>200.02</v>
      </c>
      <c r="H488" s="66">
        <v>200.02</v>
      </c>
      <c r="I488" s="66">
        <v>251.3</v>
      </c>
    </row>
    <row r="489" spans="2:9">
      <c r="B489" s="64">
        <f t="shared" si="16"/>
        <v>45586</v>
      </c>
      <c r="C489" s="65">
        <f t="shared" si="15"/>
        <v>2</v>
      </c>
      <c r="D489" s="65">
        <f>IF(ISNUMBER(MATCH(B489,Holidays!$E$5:$E$134,0)),1,'Data Export'!C489)</f>
        <v>2</v>
      </c>
      <c r="E489" s="66">
        <v>7</v>
      </c>
      <c r="F489" s="66" t="str">
        <f ca="1">OFFSET('ToU Table'!$B$6,'Data Export'!E489-1,'Data Export'!D489-1)</f>
        <v>Standard</v>
      </c>
      <c r="G489" s="66">
        <v>295.63</v>
      </c>
      <c r="H489" s="66">
        <v>295.63</v>
      </c>
      <c r="I489" s="66">
        <v>81.3</v>
      </c>
    </row>
    <row r="490" spans="2:9">
      <c r="B490" s="64">
        <f t="shared" si="16"/>
        <v>45586</v>
      </c>
      <c r="C490" s="65">
        <f t="shared" si="15"/>
        <v>2</v>
      </c>
      <c r="D490" s="65">
        <f>IF(ISNUMBER(MATCH(B490,Holidays!$E$5:$E$134,0)),1,'Data Export'!C490)</f>
        <v>2</v>
      </c>
      <c r="E490" s="66">
        <v>8</v>
      </c>
      <c r="F490" s="66" t="str">
        <f ca="1">OFFSET('ToU Table'!$B$6,'Data Export'!E490-1,'Data Export'!D490-1)</f>
        <v>Peak</v>
      </c>
      <c r="G490" s="66">
        <v>184.97</v>
      </c>
      <c r="H490" s="66">
        <v>194.2</v>
      </c>
      <c r="I490" s="66">
        <v>40</v>
      </c>
    </row>
    <row r="491" spans="2:9">
      <c r="B491" s="64">
        <f t="shared" si="16"/>
        <v>45586</v>
      </c>
      <c r="C491" s="65">
        <f t="shared" si="15"/>
        <v>2</v>
      </c>
      <c r="D491" s="65">
        <f>IF(ISNUMBER(MATCH(B491,Holidays!$E$5:$E$134,0)),1,'Data Export'!C491)</f>
        <v>2</v>
      </c>
      <c r="E491" s="66">
        <v>9</v>
      </c>
      <c r="F491" s="66" t="str">
        <f ca="1">OFFSET('ToU Table'!$B$6,'Data Export'!E491-1,'Data Export'!D491-1)</f>
        <v>Peak</v>
      </c>
      <c r="G491" s="66">
        <v>193.34</v>
      </c>
      <c r="H491" s="66">
        <v>194.12</v>
      </c>
      <c r="I491" s="66">
        <v>40</v>
      </c>
    </row>
    <row r="492" spans="2:9">
      <c r="B492" s="64">
        <f t="shared" si="16"/>
        <v>45586</v>
      </c>
      <c r="C492" s="65">
        <f t="shared" si="15"/>
        <v>2</v>
      </c>
      <c r="D492" s="65">
        <f>IF(ISNUMBER(MATCH(B492,Holidays!$E$5:$E$134,0)),1,'Data Export'!C492)</f>
        <v>2</v>
      </c>
      <c r="E492" s="66">
        <v>10</v>
      </c>
      <c r="F492" s="66" t="str">
        <f ca="1">OFFSET('ToU Table'!$B$6,'Data Export'!E492-1,'Data Export'!D492-1)</f>
        <v>Peak</v>
      </c>
      <c r="G492" s="66">
        <v>166</v>
      </c>
      <c r="H492" s="66">
        <v>219.95</v>
      </c>
      <c r="I492" s="66">
        <v>20</v>
      </c>
    </row>
    <row r="493" spans="2:9">
      <c r="B493" s="64">
        <f t="shared" si="16"/>
        <v>45586</v>
      </c>
      <c r="C493" s="65">
        <f t="shared" si="15"/>
        <v>2</v>
      </c>
      <c r="D493" s="65">
        <f>IF(ISNUMBER(MATCH(B493,Holidays!$E$5:$E$134,0)),1,'Data Export'!C493)</f>
        <v>2</v>
      </c>
      <c r="E493" s="66">
        <v>11</v>
      </c>
      <c r="F493" s="66" t="str">
        <f ca="1">OFFSET('ToU Table'!$B$6,'Data Export'!E493-1,'Data Export'!D493-1)</f>
        <v>Standard</v>
      </c>
      <c r="G493" s="66">
        <v>150.03</v>
      </c>
      <c r="H493" s="66">
        <v>150.03</v>
      </c>
      <c r="I493" s="66">
        <v>91.3</v>
      </c>
    </row>
    <row r="494" spans="2:9">
      <c r="B494" s="64">
        <f t="shared" si="16"/>
        <v>45586</v>
      </c>
      <c r="C494" s="65">
        <f t="shared" si="15"/>
        <v>2</v>
      </c>
      <c r="D494" s="65">
        <f>IF(ISNUMBER(MATCH(B494,Holidays!$E$5:$E$134,0)),1,'Data Export'!C494)</f>
        <v>2</v>
      </c>
      <c r="E494" s="66">
        <v>12</v>
      </c>
      <c r="F494" s="66" t="str">
        <f ca="1">OFFSET('ToU Table'!$B$6,'Data Export'!E494-1,'Data Export'!D494-1)</f>
        <v>Standard</v>
      </c>
      <c r="G494" s="66">
        <v>150.02000000000001</v>
      </c>
      <c r="H494" s="66">
        <v>150.02000000000001</v>
      </c>
      <c r="I494" s="66">
        <v>96.3</v>
      </c>
    </row>
    <row r="495" spans="2:9">
      <c r="B495" s="64">
        <f t="shared" si="16"/>
        <v>45586</v>
      </c>
      <c r="C495" s="65">
        <f t="shared" si="15"/>
        <v>2</v>
      </c>
      <c r="D495" s="65">
        <f>IF(ISNUMBER(MATCH(B495,Holidays!$E$5:$E$134,0)),1,'Data Export'!C495)</f>
        <v>2</v>
      </c>
      <c r="E495" s="66">
        <v>13</v>
      </c>
      <c r="F495" s="66" t="str">
        <f ca="1">OFFSET('ToU Table'!$B$6,'Data Export'!E495-1,'Data Export'!D495-1)</f>
        <v>Standard</v>
      </c>
      <c r="G495" s="66">
        <v>150.02000000000001</v>
      </c>
      <c r="H495" s="66">
        <v>150.02000000000001</v>
      </c>
      <c r="I495" s="66">
        <v>96.3</v>
      </c>
    </row>
    <row r="496" spans="2:9">
      <c r="B496" s="64">
        <f t="shared" si="16"/>
        <v>45586</v>
      </c>
      <c r="C496" s="65">
        <f t="shared" si="15"/>
        <v>2</v>
      </c>
      <c r="D496" s="65">
        <f>IF(ISNUMBER(MATCH(B496,Holidays!$E$5:$E$134,0)),1,'Data Export'!C496)</f>
        <v>2</v>
      </c>
      <c r="E496" s="66">
        <v>14</v>
      </c>
      <c r="F496" s="66" t="str">
        <f ca="1">OFFSET('ToU Table'!$B$6,'Data Export'!E496-1,'Data Export'!D496-1)</f>
        <v>Standard</v>
      </c>
      <c r="G496" s="66">
        <v>150.02000000000001</v>
      </c>
      <c r="H496" s="66">
        <v>150.02000000000001</v>
      </c>
      <c r="I496" s="66">
        <v>96.3</v>
      </c>
    </row>
    <row r="497" spans="2:9">
      <c r="B497" s="64">
        <f t="shared" si="16"/>
        <v>45586</v>
      </c>
      <c r="C497" s="65">
        <f t="shared" si="15"/>
        <v>2</v>
      </c>
      <c r="D497" s="65">
        <f>IF(ISNUMBER(MATCH(B497,Holidays!$E$5:$E$134,0)),1,'Data Export'!C497)</f>
        <v>2</v>
      </c>
      <c r="E497" s="66">
        <v>15</v>
      </c>
      <c r="F497" s="66" t="str">
        <f ca="1">OFFSET('ToU Table'!$B$6,'Data Export'!E497-1,'Data Export'!D497-1)</f>
        <v>Standard</v>
      </c>
      <c r="G497" s="66">
        <v>150.03</v>
      </c>
      <c r="H497" s="66">
        <v>150.03</v>
      </c>
      <c r="I497" s="66">
        <v>91.3</v>
      </c>
    </row>
    <row r="498" spans="2:9">
      <c r="B498" s="64">
        <f t="shared" si="16"/>
        <v>45586</v>
      </c>
      <c r="C498" s="65">
        <f t="shared" si="15"/>
        <v>2</v>
      </c>
      <c r="D498" s="65">
        <f>IF(ISNUMBER(MATCH(B498,Holidays!$E$5:$E$134,0)),1,'Data Export'!C498)</f>
        <v>2</v>
      </c>
      <c r="E498" s="66">
        <v>16</v>
      </c>
      <c r="F498" s="66" t="str">
        <f ca="1">OFFSET('ToU Table'!$B$6,'Data Export'!E498-1,'Data Export'!D498-1)</f>
        <v>Standard</v>
      </c>
      <c r="G498" s="66">
        <v>150.03</v>
      </c>
      <c r="H498" s="66">
        <v>150.03</v>
      </c>
      <c r="I498" s="66">
        <v>86.3</v>
      </c>
    </row>
    <row r="499" spans="2:9">
      <c r="B499" s="64">
        <f t="shared" si="16"/>
        <v>45586</v>
      </c>
      <c r="C499" s="65">
        <f t="shared" si="15"/>
        <v>2</v>
      </c>
      <c r="D499" s="65">
        <f>IF(ISNUMBER(MATCH(B499,Holidays!$E$5:$E$134,0)),1,'Data Export'!C499)</f>
        <v>2</v>
      </c>
      <c r="E499" s="66">
        <v>17</v>
      </c>
      <c r="F499" s="66" t="str">
        <f ca="1">OFFSET('ToU Table'!$B$6,'Data Export'!E499-1,'Data Export'!D499-1)</f>
        <v>Standard</v>
      </c>
      <c r="G499" s="66">
        <v>178.99</v>
      </c>
      <c r="H499" s="66">
        <v>178.99</v>
      </c>
      <c r="I499" s="66">
        <v>16</v>
      </c>
    </row>
    <row r="500" spans="2:9">
      <c r="B500" s="64">
        <f t="shared" si="16"/>
        <v>45586</v>
      </c>
      <c r="C500" s="65">
        <f t="shared" si="15"/>
        <v>2</v>
      </c>
      <c r="D500" s="65">
        <f>IF(ISNUMBER(MATCH(B500,Holidays!$E$5:$E$134,0)),1,'Data Export'!C500)</f>
        <v>2</v>
      </c>
      <c r="E500" s="66">
        <v>18</v>
      </c>
      <c r="F500" s="66" t="str">
        <f ca="1">OFFSET('ToU Table'!$B$6,'Data Export'!E500-1,'Data Export'!D500-1)</f>
        <v>Standard</v>
      </c>
      <c r="G500" s="66">
        <v>360.82</v>
      </c>
      <c r="H500" s="66">
        <v>360.82</v>
      </c>
      <c r="I500" s="66">
        <v>41.3</v>
      </c>
    </row>
    <row r="501" spans="2:9">
      <c r="B501" s="64">
        <f t="shared" si="16"/>
        <v>45586</v>
      </c>
      <c r="C501" s="65">
        <f t="shared" si="15"/>
        <v>2</v>
      </c>
      <c r="D501" s="65">
        <f>IF(ISNUMBER(MATCH(B501,Holidays!$E$5:$E$134,0)),1,'Data Export'!C501)</f>
        <v>2</v>
      </c>
      <c r="E501" s="66">
        <v>19</v>
      </c>
      <c r="F501" s="66" t="str">
        <f ca="1">OFFSET('ToU Table'!$B$6,'Data Export'!E501-1,'Data Export'!D501-1)</f>
        <v>Peak</v>
      </c>
      <c r="G501" s="66">
        <v>366.66</v>
      </c>
      <c r="H501" s="66">
        <v>366.66</v>
      </c>
      <c r="I501" s="66">
        <v>11.3</v>
      </c>
    </row>
    <row r="502" spans="2:9">
      <c r="B502" s="64">
        <f t="shared" si="16"/>
        <v>45586</v>
      </c>
      <c r="C502" s="65">
        <f t="shared" si="15"/>
        <v>2</v>
      </c>
      <c r="D502" s="65">
        <f>IF(ISNUMBER(MATCH(B502,Holidays!$E$5:$E$134,0)),1,'Data Export'!C502)</f>
        <v>2</v>
      </c>
      <c r="E502" s="66">
        <v>20</v>
      </c>
      <c r="F502" s="66" t="str">
        <f ca="1">OFFSET('ToU Table'!$B$6,'Data Export'!E502-1,'Data Export'!D502-1)</f>
        <v>Peak</v>
      </c>
      <c r="G502" s="66">
        <v>366.65</v>
      </c>
      <c r="H502" s="66">
        <v>366.65</v>
      </c>
      <c r="I502" s="66">
        <v>41.3</v>
      </c>
    </row>
    <row r="503" spans="2:9">
      <c r="B503" s="64">
        <f t="shared" si="16"/>
        <v>45586</v>
      </c>
      <c r="C503" s="65">
        <f t="shared" si="15"/>
        <v>2</v>
      </c>
      <c r="D503" s="65">
        <f>IF(ISNUMBER(MATCH(B503,Holidays!$E$5:$E$134,0)),1,'Data Export'!C503)</f>
        <v>2</v>
      </c>
      <c r="E503" s="66">
        <v>21</v>
      </c>
      <c r="F503" s="66" t="str">
        <f ca="1">OFFSET('ToU Table'!$B$6,'Data Export'!E503-1,'Data Export'!D503-1)</f>
        <v>Peak</v>
      </c>
      <c r="G503" s="66">
        <v>366.65</v>
      </c>
      <c r="H503" s="66">
        <v>366.65</v>
      </c>
      <c r="I503" s="66">
        <v>41.3</v>
      </c>
    </row>
    <row r="504" spans="2:9">
      <c r="B504" s="64">
        <f t="shared" si="16"/>
        <v>45586</v>
      </c>
      <c r="C504" s="65">
        <f t="shared" si="15"/>
        <v>2</v>
      </c>
      <c r="D504" s="65">
        <f>IF(ISNUMBER(MATCH(B504,Holidays!$E$5:$E$134,0)),1,'Data Export'!C504)</f>
        <v>2</v>
      </c>
      <c r="E504" s="66">
        <v>22</v>
      </c>
      <c r="F504" s="66" t="str">
        <f ca="1">OFFSET('ToU Table'!$B$6,'Data Export'!E504-1,'Data Export'!D504-1)</f>
        <v>Standard</v>
      </c>
      <c r="G504" s="66">
        <v>360.94</v>
      </c>
      <c r="H504" s="66">
        <v>360.94</v>
      </c>
      <c r="I504" s="66">
        <v>44</v>
      </c>
    </row>
    <row r="505" spans="2:9">
      <c r="B505" s="64">
        <f t="shared" si="16"/>
        <v>45586</v>
      </c>
      <c r="C505" s="65">
        <f t="shared" si="15"/>
        <v>2</v>
      </c>
      <c r="D505" s="65">
        <f>IF(ISNUMBER(MATCH(B505,Holidays!$E$5:$E$134,0)),1,'Data Export'!C505)</f>
        <v>2</v>
      </c>
      <c r="E505" s="66">
        <v>23</v>
      </c>
      <c r="F505" s="66" t="str">
        <f ca="1">OFFSET('ToU Table'!$B$6,'Data Export'!E505-1,'Data Export'!D505-1)</f>
        <v>Off-peak</v>
      </c>
      <c r="G505" s="66">
        <v>167.35</v>
      </c>
      <c r="H505" s="66">
        <v>200.09</v>
      </c>
      <c r="I505" s="66">
        <v>115.5</v>
      </c>
    </row>
    <row r="506" spans="2:9">
      <c r="B506" s="64">
        <f t="shared" si="16"/>
        <v>45586</v>
      </c>
      <c r="C506" s="65">
        <f t="shared" si="15"/>
        <v>2</v>
      </c>
      <c r="D506" s="65">
        <f>IF(ISNUMBER(MATCH(B506,Holidays!$E$5:$E$134,0)),1,'Data Export'!C506)</f>
        <v>2</v>
      </c>
      <c r="E506" s="66">
        <v>24</v>
      </c>
      <c r="F506" s="66" t="str">
        <f ca="1">OFFSET('ToU Table'!$B$6,'Data Export'!E506-1,'Data Export'!D506-1)</f>
        <v>Off-peak</v>
      </c>
      <c r="G506" s="66">
        <v>166.13</v>
      </c>
      <c r="H506" s="66">
        <v>200.09</v>
      </c>
      <c r="I506" s="66">
        <v>124.4</v>
      </c>
    </row>
    <row r="507" spans="2:9">
      <c r="B507" s="64">
        <f t="shared" si="16"/>
        <v>45587</v>
      </c>
      <c r="C507" s="65">
        <f t="shared" si="15"/>
        <v>3</v>
      </c>
      <c r="D507" s="65">
        <f>IF(ISNUMBER(MATCH(B507,Holidays!$E$5:$E$134,0)),1,'Data Export'!C507)</f>
        <v>3</v>
      </c>
      <c r="E507" s="66">
        <v>1</v>
      </c>
      <c r="F507" s="66" t="str">
        <f ca="1">OFFSET('ToU Table'!$B$6,'Data Export'!E507-1,'Data Export'!D507-1)</f>
        <v>Off-peak</v>
      </c>
      <c r="G507" s="66">
        <v>79.290000000000006</v>
      </c>
      <c r="H507" s="66">
        <v>150.1</v>
      </c>
      <c r="I507" s="66">
        <v>141.19999999999999</v>
      </c>
    </row>
    <row r="508" spans="2:9">
      <c r="B508" s="64">
        <f t="shared" si="16"/>
        <v>45587</v>
      </c>
      <c r="C508" s="65">
        <f t="shared" si="15"/>
        <v>3</v>
      </c>
      <c r="D508" s="65">
        <f>IF(ISNUMBER(MATCH(B508,Holidays!$E$5:$E$134,0)),1,'Data Export'!C508)</f>
        <v>3</v>
      </c>
      <c r="E508" s="66">
        <v>2</v>
      </c>
      <c r="F508" s="66" t="str">
        <f ca="1">OFFSET('ToU Table'!$B$6,'Data Export'!E508-1,'Data Export'!D508-1)</f>
        <v>Off-peak</v>
      </c>
      <c r="G508" s="66">
        <v>79.27</v>
      </c>
      <c r="H508" s="66">
        <v>150.08000000000001</v>
      </c>
      <c r="I508" s="66">
        <v>139</v>
      </c>
    </row>
    <row r="509" spans="2:9">
      <c r="B509" s="64">
        <f t="shared" si="16"/>
        <v>45587</v>
      </c>
      <c r="C509" s="65">
        <f t="shared" si="15"/>
        <v>3</v>
      </c>
      <c r="D509" s="65">
        <f>IF(ISNUMBER(MATCH(B509,Holidays!$E$5:$E$134,0)),1,'Data Export'!C509)</f>
        <v>3</v>
      </c>
      <c r="E509" s="66">
        <v>3</v>
      </c>
      <c r="F509" s="66" t="str">
        <f ca="1">OFFSET('ToU Table'!$B$6,'Data Export'!E509-1,'Data Export'!D509-1)</f>
        <v>Off-peak</v>
      </c>
      <c r="G509" s="66">
        <v>79.25</v>
      </c>
      <c r="H509" s="66">
        <v>150.08000000000001</v>
      </c>
      <c r="I509" s="66">
        <v>136</v>
      </c>
    </row>
    <row r="510" spans="2:9">
      <c r="B510" s="64">
        <f t="shared" si="16"/>
        <v>45587</v>
      </c>
      <c r="C510" s="65">
        <f t="shared" si="15"/>
        <v>3</v>
      </c>
      <c r="D510" s="65">
        <f>IF(ISNUMBER(MATCH(B510,Holidays!$E$5:$E$134,0)),1,'Data Export'!C510)</f>
        <v>3</v>
      </c>
      <c r="E510" s="66">
        <v>4</v>
      </c>
      <c r="F510" s="66" t="str">
        <f ca="1">OFFSET('ToU Table'!$B$6,'Data Export'!E510-1,'Data Export'!D510-1)</f>
        <v>Off-peak</v>
      </c>
      <c r="G510" s="66">
        <v>79.290000000000006</v>
      </c>
      <c r="H510" s="66">
        <v>150.08000000000001</v>
      </c>
      <c r="I510" s="66">
        <v>135</v>
      </c>
    </row>
    <row r="511" spans="2:9">
      <c r="B511" s="64">
        <f t="shared" si="16"/>
        <v>45587</v>
      </c>
      <c r="C511" s="65">
        <f t="shared" si="15"/>
        <v>3</v>
      </c>
      <c r="D511" s="65">
        <f>IF(ISNUMBER(MATCH(B511,Holidays!$E$5:$E$134,0)),1,'Data Export'!C511)</f>
        <v>3</v>
      </c>
      <c r="E511" s="66">
        <v>5</v>
      </c>
      <c r="F511" s="66" t="str">
        <f ca="1">OFFSET('ToU Table'!$B$6,'Data Export'!E511-1,'Data Export'!D511-1)</f>
        <v>Off-peak</v>
      </c>
      <c r="G511" s="66">
        <v>79.56</v>
      </c>
      <c r="H511" s="66">
        <v>150.09</v>
      </c>
      <c r="I511" s="66">
        <v>149</v>
      </c>
    </row>
    <row r="512" spans="2:9">
      <c r="B512" s="64">
        <f t="shared" si="16"/>
        <v>45587</v>
      </c>
      <c r="C512" s="65">
        <f t="shared" si="15"/>
        <v>3</v>
      </c>
      <c r="D512" s="65">
        <f>IF(ISNUMBER(MATCH(B512,Holidays!$E$5:$E$134,0)),1,'Data Export'!C512)</f>
        <v>3</v>
      </c>
      <c r="E512" s="66">
        <v>6</v>
      </c>
      <c r="F512" s="66" t="str">
        <f ca="1">OFFSET('ToU Table'!$B$6,'Data Export'!E512-1,'Data Export'!D512-1)</f>
        <v>Off-peak</v>
      </c>
      <c r="G512" s="66">
        <v>82.13</v>
      </c>
      <c r="H512" s="66">
        <v>200.02</v>
      </c>
      <c r="I512" s="66">
        <v>260.2</v>
      </c>
    </row>
    <row r="513" spans="2:9">
      <c r="B513" s="64">
        <f t="shared" si="16"/>
        <v>45587</v>
      </c>
      <c r="C513" s="65">
        <f t="shared" si="15"/>
        <v>3</v>
      </c>
      <c r="D513" s="65">
        <f>IF(ISNUMBER(MATCH(B513,Holidays!$E$5:$E$134,0)),1,'Data Export'!C513)</f>
        <v>3</v>
      </c>
      <c r="E513" s="66">
        <v>7</v>
      </c>
      <c r="F513" s="66" t="str">
        <f ca="1">OFFSET('ToU Table'!$B$6,'Data Export'!E513-1,'Data Export'!D513-1)</f>
        <v>Standard</v>
      </c>
      <c r="G513" s="66">
        <v>110.46</v>
      </c>
      <c r="H513" s="66">
        <v>200.03</v>
      </c>
      <c r="I513" s="66">
        <v>142.19999999999999</v>
      </c>
    </row>
    <row r="514" spans="2:9">
      <c r="B514" s="64">
        <f t="shared" si="16"/>
        <v>45587</v>
      </c>
      <c r="C514" s="65">
        <f t="shared" si="15"/>
        <v>3</v>
      </c>
      <c r="D514" s="65">
        <f>IF(ISNUMBER(MATCH(B514,Holidays!$E$5:$E$134,0)),1,'Data Export'!C514)</f>
        <v>3</v>
      </c>
      <c r="E514" s="66">
        <v>8</v>
      </c>
      <c r="F514" s="66" t="str">
        <f ca="1">OFFSET('ToU Table'!$B$6,'Data Export'!E514-1,'Data Export'!D514-1)</f>
        <v>Peak</v>
      </c>
      <c r="G514" s="66">
        <v>105.9</v>
      </c>
      <c r="H514" s="66">
        <v>199.8</v>
      </c>
      <c r="I514" s="66">
        <v>101.2</v>
      </c>
    </row>
    <row r="515" spans="2:9">
      <c r="B515" s="64">
        <f t="shared" si="16"/>
        <v>45587</v>
      </c>
      <c r="C515" s="65">
        <f t="shared" si="15"/>
        <v>3</v>
      </c>
      <c r="D515" s="65">
        <f>IF(ISNUMBER(MATCH(B515,Holidays!$E$5:$E$134,0)),1,'Data Export'!C515)</f>
        <v>3</v>
      </c>
      <c r="E515" s="66">
        <v>9</v>
      </c>
      <c r="F515" s="66" t="str">
        <f ca="1">OFFSET('ToU Table'!$B$6,'Data Export'!E515-1,'Data Export'!D515-1)</f>
        <v>Peak</v>
      </c>
      <c r="G515" s="66">
        <v>106.37</v>
      </c>
      <c r="H515" s="66">
        <v>199.8</v>
      </c>
      <c r="I515" s="66">
        <v>101.2</v>
      </c>
    </row>
    <row r="516" spans="2:9">
      <c r="B516" s="64">
        <f t="shared" si="16"/>
        <v>45587</v>
      </c>
      <c r="C516" s="65">
        <f t="shared" ref="C516:C579" si="17">WEEKDAY(B516)</f>
        <v>3</v>
      </c>
      <c r="D516" s="65">
        <f>IF(ISNUMBER(MATCH(B516,Holidays!$E$5:$E$134,0)),1,'Data Export'!C516)</f>
        <v>3</v>
      </c>
      <c r="E516" s="66">
        <v>10</v>
      </c>
      <c r="F516" s="66" t="str">
        <f ca="1">OFFSET('ToU Table'!$B$6,'Data Export'!E516-1,'Data Export'!D516-1)</f>
        <v>Peak</v>
      </c>
      <c r="G516" s="66">
        <v>102.58</v>
      </c>
      <c r="H516" s="66">
        <v>199.95</v>
      </c>
      <c r="I516" s="66">
        <v>0</v>
      </c>
    </row>
    <row r="517" spans="2:9">
      <c r="B517" s="64">
        <f t="shared" si="16"/>
        <v>45587</v>
      </c>
      <c r="C517" s="65">
        <f t="shared" si="17"/>
        <v>3</v>
      </c>
      <c r="D517" s="65">
        <f>IF(ISNUMBER(MATCH(B517,Holidays!$E$5:$E$134,0)),1,'Data Export'!C517)</f>
        <v>3</v>
      </c>
      <c r="E517" s="66">
        <v>11</v>
      </c>
      <c r="F517" s="66" t="str">
        <f ca="1">OFFSET('ToU Table'!$B$6,'Data Export'!E517-1,'Data Export'!D517-1)</f>
        <v>Standard</v>
      </c>
      <c r="G517" s="66">
        <v>104.99</v>
      </c>
      <c r="H517" s="66">
        <v>194.94</v>
      </c>
      <c r="I517" s="66">
        <v>117.2</v>
      </c>
    </row>
    <row r="518" spans="2:9">
      <c r="B518" s="64">
        <f t="shared" si="16"/>
        <v>45587</v>
      </c>
      <c r="C518" s="65">
        <f t="shared" si="17"/>
        <v>3</v>
      </c>
      <c r="D518" s="65">
        <f>IF(ISNUMBER(MATCH(B518,Holidays!$E$5:$E$134,0)),1,'Data Export'!C518)</f>
        <v>3</v>
      </c>
      <c r="E518" s="66">
        <v>12</v>
      </c>
      <c r="F518" s="66" t="str">
        <f ca="1">OFFSET('ToU Table'!$B$6,'Data Export'!E518-1,'Data Export'!D518-1)</f>
        <v>Standard</v>
      </c>
      <c r="G518" s="66">
        <v>104.99</v>
      </c>
      <c r="H518" s="66">
        <v>195.9</v>
      </c>
      <c r="I518" s="66">
        <v>117.2</v>
      </c>
    </row>
    <row r="519" spans="2:9">
      <c r="B519" s="64">
        <f t="shared" si="16"/>
        <v>45587</v>
      </c>
      <c r="C519" s="65">
        <f t="shared" si="17"/>
        <v>3</v>
      </c>
      <c r="D519" s="65">
        <f>IF(ISNUMBER(MATCH(B519,Holidays!$E$5:$E$134,0)),1,'Data Export'!C519)</f>
        <v>3</v>
      </c>
      <c r="E519" s="66">
        <v>13</v>
      </c>
      <c r="F519" s="66" t="str">
        <f ca="1">OFFSET('ToU Table'!$B$6,'Data Export'!E519-1,'Data Export'!D519-1)</f>
        <v>Standard</v>
      </c>
      <c r="G519" s="66">
        <v>104.99</v>
      </c>
      <c r="H519" s="66">
        <v>196.09</v>
      </c>
      <c r="I519" s="66">
        <v>117.2</v>
      </c>
    </row>
    <row r="520" spans="2:9">
      <c r="B520" s="64">
        <f t="shared" si="16"/>
        <v>45587</v>
      </c>
      <c r="C520" s="65">
        <f t="shared" si="17"/>
        <v>3</v>
      </c>
      <c r="D520" s="65">
        <f>IF(ISNUMBER(MATCH(B520,Holidays!$E$5:$E$134,0)),1,'Data Export'!C520)</f>
        <v>3</v>
      </c>
      <c r="E520" s="66">
        <v>14</v>
      </c>
      <c r="F520" s="66" t="str">
        <f ca="1">OFFSET('ToU Table'!$B$6,'Data Export'!E520-1,'Data Export'!D520-1)</f>
        <v>Standard</v>
      </c>
      <c r="G520" s="66">
        <v>104.99</v>
      </c>
      <c r="H520" s="66">
        <v>196.42</v>
      </c>
      <c r="I520" s="66">
        <v>117.2</v>
      </c>
    </row>
    <row r="521" spans="2:9">
      <c r="B521" s="64">
        <f t="shared" si="16"/>
        <v>45587</v>
      </c>
      <c r="C521" s="65">
        <f t="shared" si="17"/>
        <v>3</v>
      </c>
      <c r="D521" s="65">
        <f>IF(ISNUMBER(MATCH(B521,Holidays!$E$5:$E$134,0)),1,'Data Export'!C521)</f>
        <v>3</v>
      </c>
      <c r="E521" s="66">
        <v>15</v>
      </c>
      <c r="F521" s="66" t="str">
        <f ca="1">OFFSET('ToU Table'!$B$6,'Data Export'!E521-1,'Data Export'!D521-1)</f>
        <v>Standard</v>
      </c>
      <c r="G521" s="66">
        <v>142.21</v>
      </c>
      <c r="H521" s="66">
        <v>196.87</v>
      </c>
      <c r="I521" s="66">
        <v>117.2</v>
      </c>
    </row>
    <row r="522" spans="2:9">
      <c r="B522" s="64">
        <f t="shared" si="16"/>
        <v>45587</v>
      </c>
      <c r="C522" s="65">
        <f t="shared" si="17"/>
        <v>3</v>
      </c>
      <c r="D522" s="65">
        <f>IF(ISNUMBER(MATCH(B522,Holidays!$E$5:$E$134,0)),1,'Data Export'!C522)</f>
        <v>3</v>
      </c>
      <c r="E522" s="66">
        <v>16</v>
      </c>
      <c r="F522" s="66" t="str">
        <f ca="1">OFFSET('ToU Table'!$B$6,'Data Export'!E522-1,'Data Export'!D522-1)</f>
        <v>Standard</v>
      </c>
      <c r="G522" s="66">
        <v>153.37</v>
      </c>
      <c r="H522" s="66">
        <v>153.37</v>
      </c>
      <c r="I522" s="66">
        <v>99</v>
      </c>
    </row>
    <row r="523" spans="2:9">
      <c r="B523" s="64">
        <f t="shared" si="16"/>
        <v>45587</v>
      </c>
      <c r="C523" s="65">
        <f t="shared" si="17"/>
        <v>3</v>
      </c>
      <c r="D523" s="65">
        <f>IF(ISNUMBER(MATCH(B523,Holidays!$E$5:$E$134,0)),1,'Data Export'!C523)</f>
        <v>3</v>
      </c>
      <c r="E523" s="66">
        <v>17</v>
      </c>
      <c r="F523" s="66" t="str">
        <f ca="1">OFFSET('ToU Table'!$B$6,'Data Export'!E523-1,'Data Export'!D523-1)</f>
        <v>Standard</v>
      </c>
      <c r="G523" s="66">
        <v>228.56</v>
      </c>
      <c r="H523" s="66">
        <v>228.56</v>
      </c>
      <c r="I523" s="66">
        <v>26.2</v>
      </c>
    </row>
    <row r="524" spans="2:9">
      <c r="B524" s="64">
        <f t="shared" si="16"/>
        <v>45587</v>
      </c>
      <c r="C524" s="65">
        <f t="shared" si="17"/>
        <v>3</v>
      </c>
      <c r="D524" s="65">
        <f>IF(ISNUMBER(MATCH(B524,Holidays!$E$5:$E$134,0)),1,'Data Export'!C524)</f>
        <v>3</v>
      </c>
      <c r="E524" s="66">
        <v>18</v>
      </c>
      <c r="F524" s="66" t="str">
        <f ca="1">OFFSET('ToU Table'!$B$6,'Data Export'!E524-1,'Data Export'!D524-1)</f>
        <v>Standard</v>
      </c>
      <c r="G524" s="66">
        <v>367.51</v>
      </c>
      <c r="H524" s="66">
        <v>367.51</v>
      </c>
      <c r="I524" s="66">
        <v>11.2</v>
      </c>
    </row>
    <row r="525" spans="2:9">
      <c r="B525" s="64">
        <f t="shared" si="16"/>
        <v>45587</v>
      </c>
      <c r="C525" s="65">
        <f t="shared" si="17"/>
        <v>3</v>
      </c>
      <c r="D525" s="65">
        <f>IF(ISNUMBER(MATCH(B525,Holidays!$E$5:$E$134,0)),1,'Data Export'!C525)</f>
        <v>3</v>
      </c>
      <c r="E525" s="66">
        <v>19</v>
      </c>
      <c r="F525" s="66" t="str">
        <f ca="1">OFFSET('ToU Table'!$B$6,'Data Export'!E525-1,'Data Export'!D525-1)</f>
        <v>Peak</v>
      </c>
      <c r="G525" s="66">
        <v>368.91</v>
      </c>
      <c r="H525" s="66">
        <v>368.91</v>
      </c>
      <c r="I525" s="66">
        <v>11.2</v>
      </c>
    </row>
    <row r="526" spans="2:9">
      <c r="B526" s="64">
        <f t="shared" si="16"/>
        <v>45587</v>
      </c>
      <c r="C526" s="65">
        <f t="shared" si="17"/>
        <v>3</v>
      </c>
      <c r="D526" s="65">
        <f>IF(ISNUMBER(MATCH(B526,Holidays!$E$5:$E$134,0)),1,'Data Export'!C526)</f>
        <v>3</v>
      </c>
      <c r="E526" s="66">
        <v>20</v>
      </c>
      <c r="F526" s="66" t="str">
        <f ca="1">OFFSET('ToU Table'!$B$6,'Data Export'!E526-1,'Data Export'!D526-1)</f>
        <v>Peak</v>
      </c>
      <c r="G526" s="66">
        <v>368.9</v>
      </c>
      <c r="H526" s="66">
        <v>368.9</v>
      </c>
      <c r="I526" s="66">
        <v>31.2</v>
      </c>
    </row>
    <row r="527" spans="2:9">
      <c r="B527" s="64">
        <f t="shared" si="16"/>
        <v>45587</v>
      </c>
      <c r="C527" s="65">
        <f t="shared" si="17"/>
        <v>3</v>
      </c>
      <c r="D527" s="65">
        <f>IF(ISNUMBER(MATCH(B527,Holidays!$E$5:$E$134,0)),1,'Data Export'!C527)</f>
        <v>3</v>
      </c>
      <c r="E527" s="66">
        <v>21</v>
      </c>
      <c r="F527" s="66" t="str">
        <f ca="1">OFFSET('ToU Table'!$B$6,'Data Export'!E527-1,'Data Export'!D527-1)</f>
        <v>Peak</v>
      </c>
      <c r="G527" s="66">
        <v>363.89</v>
      </c>
      <c r="H527" s="66">
        <v>363.89</v>
      </c>
      <c r="I527" s="66">
        <v>159.6</v>
      </c>
    </row>
    <row r="528" spans="2:9">
      <c r="B528" s="64">
        <f t="shared" si="16"/>
        <v>45587</v>
      </c>
      <c r="C528" s="65">
        <f t="shared" si="17"/>
        <v>3</v>
      </c>
      <c r="D528" s="65">
        <f>IF(ISNUMBER(MATCH(B528,Holidays!$E$5:$E$134,0)),1,'Data Export'!C528)</f>
        <v>3</v>
      </c>
      <c r="E528" s="66">
        <v>22</v>
      </c>
      <c r="F528" s="66" t="str">
        <f ca="1">OFFSET('ToU Table'!$B$6,'Data Export'!E528-1,'Data Export'!D528-1)</f>
        <v>Standard</v>
      </c>
      <c r="G528" s="66">
        <v>143.35</v>
      </c>
      <c r="H528" s="66">
        <v>200.04</v>
      </c>
      <c r="I528" s="66">
        <v>248.2</v>
      </c>
    </row>
    <row r="529" spans="2:9">
      <c r="B529" s="64">
        <f t="shared" si="16"/>
        <v>45587</v>
      </c>
      <c r="C529" s="65">
        <f t="shared" si="17"/>
        <v>3</v>
      </c>
      <c r="D529" s="65">
        <f>IF(ISNUMBER(MATCH(B529,Holidays!$E$5:$E$134,0)),1,'Data Export'!C529)</f>
        <v>3</v>
      </c>
      <c r="E529" s="66">
        <v>23</v>
      </c>
      <c r="F529" s="66" t="str">
        <f ca="1">OFFSET('ToU Table'!$B$6,'Data Export'!E529-1,'Data Export'!D529-1)</f>
        <v>Off-peak</v>
      </c>
      <c r="G529" s="66">
        <v>79.900000000000006</v>
      </c>
      <c r="H529" s="66">
        <v>150.09</v>
      </c>
      <c r="I529" s="66">
        <v>273.2</v>
      </c>
    </row>
    <row r="530" spans="2:9">
      <c r="B530" s="64">
        <f t="shared" si="16"/>
        <v>45587</v>
      </c>
      <c r="C530" s="65">
        <f t="shared" si="17"/>
        <v>3</v>
      </c>
      <c r="D530" s="65">
        <f>IF(ISNUMBER(MATCH(B530,Holidays!$E$5:$E$134,0)),1,'Data Export'!C530)</f>
        <v>3</v>
      </c>
      <c r="E530" s="66">
        <v>24</v>
      </c>
      <c r="F530" s="66" t="str">
        <f ca="1">OFFSET('ToU Table'!$B$6,'Data Export'!E530-1,'Data Export'!D530-1)</f>
        <v>Off-peak</v>
      </c>
      <c r="G530" s="66">
        <v>79.739999999999995</v>
      </c>
      <c r="H530" s="66">
        <v>150.09</v>
      </c>
      <c r="I530" s="66">
        <v>253.2</v>
      </c>
    </row>
    <row r="531" spans="2:9">
      <c r="B531" s="64">
        <f t="shared" si="16"/>
        <v>45588</v>
      </c>
      <c r="C531" s="65">
        <f t="shared" si="17"/>
        <v>4</v>
      </c>
      <c r="D531" s="65">
        <f>IF(ISNUMBER(MATCH(B531,Holidays!$E$5:$E$134,0)),1,'Data Export'!C531)</f>
        <v>4</v>
      </c>
      <c r="E531" s="66">
        <v>1</v>
      </c>
      <c r="F531" s="66" t="str">
        <f ca="1">OFFSET('ToU Table'!$B$6,'Data Export'!E531-1,'Data Export'!D531-1)</f>
        <v>Off-peak</v>
      </c>
      <c r="G531" s="66">
        <v>114.49</v>
      </c>
      <c r="H531" s="66">
        <v>150.09</v>
      </c>
      <c r="I531" s="66">
        <v>101.2</v>
      </c>
    </row>
    <row r="532" spans="2:9">
      <c r="B532" s="64">
        <f t="shared" si="16"/>
        <v>45588</v>
      </c>
      <c r="C532" s="65">
        <f t="shared" si="17"/>
        <v>4</v>
      </c>
      <c r="D532" s="65">
        <f>IF(ISNUMBER(MATCH(B532,Holidays!$E$5:$E$134,0)),1,'Data Export'!C532)</f>
        <v>4</v>
      </c>
      <c r="E532" s="66">
        <v>2</v>
      </c>
      <c r="F532" s="66" t="str">
        <f ca="1">OFFSET('ToU Table'!$B$6,'Data Export'!E532-1,'Data Export'!D532-1)</f>
        <v>Off-peak</v>
      </c>
      <c r="G532" s="66">
        <v>114.21</v>
      </c>
      <c r="H532" s="66">
        <v>150.09</v>
      </c>
      <c r="I532" s="66">
        <v>111.2</v>
      </c>
    </row>
    <row r="533" spans="2:9">
      <c r="B533" s="64">
        <f t="shared" si="16"/>
        <v>45588</v>
      </c>
      <c r="C533" s="65">
        <f t="shared" si="17"/>
        <v>4</v>
      </c>
      <c r="D533" s="65">
        <f>IF(ISNUMBER(MATCH(B533,Holidays!$E$5:$E$134,0)),1,'Data Export'!C533)</f>
        <v>4</v>
      </c>
      <c r="E533" s="66">
        <v>3</v>
      </c>
      <c r="F533" s="66" t="str">
        <f ca="1">OFFSET('ToU Table'!$B$6,'Data Export'!E533-1,'Data Export'!D533-1)</f>
        <v>Off-peak</v>
      </c>
      <c r="G533" s="66">
        <v>113.94</v>
      </c>
      <c r="H533" s="66">
        <v>150.09</v>
      </c>
      <c r="I533" s="66">
        <v>121.2</v>
      </c>
    </row>
    <row r="534" spans="2:9">
      <c r="B534" s="64">
        <f t="shared" si="16"/>
        <v>45588</v>
      </c>
      <c r="C534" s="65">
        <f t="shared" si="17"/>
        <v>4</v>
      </c>
      <c r="D534" s="65">
        <f>IF(ISNUMBER(MATCH(B534,Holidays!$E$5:$E$134,0)),1,'Data Export'!C534)</f>
        <v>4</v>
      </c>
      <c r="E534" s="66">
        <v>4</v>
      </c>
      <c r="F534" s="66" t="str">
        <f ca="1">OFFSET('ToU Table'!$B$6,'Data Export'!E534-1,'Data Export'!D534-1)</f>
        <v>Off-peak</v>
      </c>
      <c r="G534" s="66">
        <v>114.41</v>
      </c>
      <c r="H534" s="66">
        <v>150.09</v>
      </c>
      <c r="I534" s="66">
        <v>106.2</v>
      </c>
    </row>
    <row r="535" spans="2:9">
      <c r="B535" s="64">
        <f t="shared" si="16"/>
        <v>45588</v>
      </c>
      <c r="C535" s="65">
        <f t="shared" si="17"/>
        <v>4</v>
      </c>
      <c r="D535" s="65">
        <f>IF(ISNUMBER(MATCH(B535,Holidays!$E$5:$E$134,0)),1,'Data Export'!C535)</f>
        <v>4</v>
      </c>
      <c r="E535" s="66">
        <v>5</v>
      </c>
      <c r="F535" s="66" t="str">
        <f ca="1">OFFSET('ToU Table'!$B$6,'Data Export'!E535-1,'Data Export'!D535-1)</f>
        <v>Off-peak</v>
      </c>
      <c r="G535" s="66">
        <v>125.61</v>
      </c>
      <c r="H535" s="66">
        <v>150.09</v>
      </c>
      <c r="I535" s="66">
        <v>71.2</v>
      </c>
    </row>
    <row r="536" spans="2:9">
      <c r="B536" s="64">
        <f t="shared" si="16"/>
        <v>45588</v>
      </c>
      <c r="C536" s="65">
        <f t="shared" si="17"/>
        <v>4</v>
      </c>
      <c r="D536" s="65">
        <f>IF(ISNUMBER(MATCH(B536,Holidays!$E$5:$E$134,0)),1,'Data Export'!C536)</f>
        <v>4</v>
      </c>
      <c r="E536" s="66">
        <v>6</v>
      </c>
      <c r="F536" s="66" t="str">
        <f ca="1">OFFSET('ToU Table'!$B$6,'Data Export'!E536-1,'Data Export'!D536-1)</f>
        <v>Off-peak</v>
      </c>
      <c r="G536" s="66">
        <v>200.05</v>
      </c>
      <c r="H536" s="66">
        <v>200.05</v>
      </c>
      <c r="I536" s="66">
        <v>206</v>
      </c>
    </row>
    <row r="537" spans="2:9">
      <c r="B537" s="64">
        <f t="shared" si="16"/>
        <v>45588</v>
      </c>
      <c r="C537" s="65">
        <f t="shared" si="17"/>
        <v>4</v>
      </c>
      <c r="D537" s="65">
        <f>IF(ISNUMBER(MATCH(B537,Holidays!$E$5:$E$134,0)),1,'Data Export'!C537)</f>
        <v>4</v>
      </c>
      <c r="E537" s="66">
        <v>7</v>
      </c>
      <c r="F537" s="66" t="str">
        <f ca="1">OFFSET('ToU Table'!$B$6,'Data Export'!E537-1,'Data Export'!D537-1)</f>
        <v>Standard</v>
      </c>
      <c r="G537" s="66">
        <v>318.36</v>
      </c>
      <c r="H537" s="66">
        <v>318.36</v>
      </c>
      <c r="I537" s="66">
        <v>59.3</v>
      </c>
    </row>
    <row r="538" spans="2:9">
      <c r="B538" s="64">
        <f t="shared" si="16"/>
        <v>45588</v>
      </c>
      <c r="C538" s="65">
        <f t="shared" si="17"/>
        <v>4</v>
      </c>
      <c r="D538" s="65">
        <f>IF(ISNUMBER(MATCH(B538,Holidays!$E$5:$E$134,0)),1,'Data Export'!C538)</f>
        <v>4</v>
      </c>
      <c r="E538" s="66">
        <v>8</v>
      </c>
      <c r="F538" s="66" t="str">
        <f ca="1">OFFSET('ToU Table'!$B$6,'Data Export'!E538-1,'Data Export'!D538-1)</f>
        <v>Peak</v>
      </c>
      <c r="G538" s="66">
        <v>200.04</v>
      </c>
      <c r="H538" s="66">
        <v>200.04</v>
      </c>
      <c r="I538" s="66">
        <v>64.7</v>
      </c>
    </row>
    <row r="539" spans="2:9">
      <c r="B539" s="64">
        <f t="shared" si="16"/>
        <v>45588</v>
      </c>
      <c r="C539" s="65">
        <f t="shared" si="17"/>
        <v>4</v>
      </c>
      <c r="D539" s="65">
        <f>IF(ISNUMBER(MATCH(B539,Holidays!$E$5:$E$134,0)),1,'Data Export'!C539)</f>
        <v>4</v>
      </c>
      <c r="E539" s="66">
        <v>9</v>
      </c>
      <c r="F539" s="66" t="str">
        <f ca="1">OFFSET('ToU Table'!$B$6,'Data Export'!E539-1,'Data Export'!D539-1)</f>
        <v>Peak</v>
      </c>
      <c r="G539" s="66">
        <v>200.04</v>
      </c>
      <c r="H539" s="66">
        <v>200.04</v>
      </c>
      <c r="I539" s="66">
        <v>55.6</v>
      </c>
    </row>
    <row r="540" spans="2:9">
      <c r="B540" s="64">
        <f t="shared" ref="B540:B603" si="18">B516+1</f>
        <v>45588</v>
      </c>
      <c r="C540" s="65">
        <f t="shared" si="17"/>
        <v>4</v>
      </c>
      <c r="D540" s="65">
        <f>IF(ISNUMBER(MATCH(B540,Holidays!$E$5:$E$134,0)),1,'Data Export'!C540)</f>
        <v>4</v>
      </c>
      <c r="E540" s="66">
        <v>10</v>
      </c>
      <c r="F540" s="66" t="str">
        <f ca="1">OFFSET('ToU Table'!$B$6,'Data Export'!E540-1,'Data Export'!D540-1)</f>
        <v>Peak</v>
      </c>
      <c r="G540" s="66">
        <v>164.09</v>
      </c>
      <c r="H540" s="66">
        <v>164.09</v>
      </c>
      <c r="I540" s="66">
        <v>41.2</v>
      </c>
    </row>
    <row r="541" spans="2:9">
      <c r="B541" s="64">
        <f t="shared" si="18"/>
        <v>45588</v>
      </c>
      <c r="C541" s="65">
        <f t="shared" si="17"/>
        <v>4</v>
      </c>
      <c r="D541" s="65">
        <f>IF(ISNUMBER(MATCH(B541,Holidays!$E$5:$E$134,0)),1,'Data Export'!C541)</f>
        <v>4</v>
      </c>
      <c r="E541" s="66">
        <v>11</v>
      </c>
      <c r="F541" s="66" t="str">
        <f ca="1">OFFSET('ToU Table'!$B$6,'Data Export'!E541-1,'Data Export'!D541-1)</f>
        <v>Standard</v>
      </c>
      <c r="G541" s="66">
        <v>164.97</v>
      </c>
      <c r="H541" s="66">
        <v>164.97</v>
      </c>
      <c r="I541" s="66">
        <v>107.4</v>
      </c>
    </row>
    <row r="542" spans="2:9">
      <c r="B542" s="64">
        <f t="shared" si="18"/>
        <v>45588</v>
      </c>
      <c r="C542" s="65">
        <f t="shared" si="17"/>
        <v>4</v>
      </c>
      <c r="D542" s="65">
        <f>IF(ISNUMBER(MATCH(B542,Holidays!$E$5:$E$134,0)),1,'Data Export'!C542)</f>
        <v>4</v>
      </c>
      <c r="E542" s="66">
        <v>12</v>
      </c>
      <c r="F542" s="66" t="str">
        <f ca="1">OFFSET('ToU Table'!$B$6,'Data Export'!E542-1,'Data Export'!D542-1)</f>
        <v>Standard</v>
      </c>
      <c r="G542" s="66">
        <v>164.9</v>
      </c>
      <c r="H542" s="66">
        <v>164.9</v>
      </c>
      <c r="I542" s="66">
        <v>107.1</v>
      </c>
    </row>
    <row r="543" spans="2:9">
      <c r="B543" s="64">
        <f t="shared" si="18"/>
        <v>45588</v>
      </c>
      <c r="C543" s="65">
        <f t="shared" si="17"/>
        <v>4</v>
      </c>
      <c r="D543" s="65">
        <f>IF(ISNUMBER(MATCH(B543,Holidays!$E$5:$E$134,0)),1,'Data Export'!C543)</f>
        <v>4</v>
      </c>
      <c r="E543" s="66">
        <v>13</v>
      </c>
      <c r="F543" s="66" t="str">
        <f ca="1">OFFSET('ToU Table'!$B$6,'Data Export'!E543-1,'Data Export'!D543-1)</f>
        <v>Standard</v>
      </c>
      <c r="G543" s="66">
        <v>165.08</v>
      </c>
      <c r="H543" s="66">
        <v>165.08</v>
      </c>
      <c r="I543" s="66">
        <v>107.8</v>
      </c>
    </row>
    <row r="544" spans="2:9">
      <c r="B544" s="64">
        <f t="shared" si="18"/>
        <v>45588</v>
      </c>
      <c r="C544" s="65">
        <f t="shared" si="17"/>
        <v>4</v>
      </c>
      <c r="D544" s="65">
        <f>IF(ISNUMBER(MATCH(B544,Holidays!$E$5:$E$134,0)),1,'Data Export'!C544)</f>
        <v>4</v>
      </c>
      <c r="E544" s="66">
        <v>14</v>
      </c>
      <c r="F544" s="66" t="str">
        <f ca="1">OFFSET('ToU Table'!$B$6,'Data Export'!E544-1,'Data Export'!D544-1)</f>
        <v>Standard</v>
      </c>
      <c r="G544" s="66">
        <v>165.12</v>
      </c>
      <c r="H544" s="66">
        <v>165.12</v>
      </c>
      <c r="I544" s="66">
        <v>108</v>
      </c>
    </row>
    <row r="545" spans="2:9">
      <c r="B545" s="64">
        <f t="shared" si="18"/>
        <v>45588</v>
      </c>
      <c r="C545" s="65">
        <f t="shared" si="17"/>
        <v>4</v>
      </c>
      <c r="D545" s="65">
        <f>IF(ISNUMBER(MATCH(B545,Holidays!$E$5:$E$134,0)),1,'Data Export'!C545)</f>
        <v>4</v>
      </c>
      <c r="E545" s="66">
        <v>15</v>
      </c>
      <c r="F545" s="66" t="str">
        <f ca="1">OFFSET('ToU Table'!$B$6,'Data Export'!E545-1,'Data Export'!D545-1)</f>
        <v>Standard</v>
      </c>
      <c r="G545" s="66">
        <v>162.24</v>
      </c>
      <c r="H545" s="66">
        <v>162.24</v>
      </c>
      <c r="I545" s="66">
        <v>141.30000000000001</v>
      </c>
    </row>
    <row r="546" spans="2:9">
      <c r="B546" s="64">
        <f t="shared" si="18"/>
        <v>45588</v>
      </c>
      <c r="C546" s="65">
        <f t="shared" si="17"/>
        <v>4</v>
      </c>
      <c r="D546" s="65">
        <f>IF(ISNUMBER(MATCH(B546,Holidays!$E$5:$E$134,0)),1,'Data Export'!C546)</f>
        <v>4</v>
      </c>
      <c r="E546" s="66">
        <v>16</v>
      </c>
      <c r="F546" s="66" t="str">
        <f ca="1">OFFSET('ToU Table'!$B$6,'Data Export'!E546-1,'Data Export'!D546-1)</f>
        <v>Standard</v>
      </c>
      <c r="G546" s="66">
        <v>156.52000000000001</v>
      </c>
      <c r="H546" s="66">
        <v>156.52000000000001</v>
      </c>
      <c r="I546" s="66">
        <v>98</v>
      </c>
    </row>
    <row r="547" spans="2:9">
      <c r="B547" s="64">
        <f t="shared" si="18"/>
        <v>45588</v>
      </c>
      <c r="C547" s="65">
        <f t="shared" si="17"/>
        <v>4</v>
      </c>
      <c r="D547" s="65">
        <f>IF(ISNUMBER(MATCH(B547,Holidays!$E$5:$E$134,0)),1,'Data Export'!C547)</f>
        <v>4</v>
      </c>
      <c r="E547" s="66">
        <v>17</v>
      </c>
      <c r="F547" s="66" t="str">
        <f ca="1">OFFSET('ToU Table'!$B$6,'Data Export'!E547-1,'Data Export'!D547-1)</f>
        <v>Standard</v>
      </c>
      <c r="G547" s="66">
        <v>222.93</v>
      </c>
      <c r="H547" s="66">
        <v>222.93</v>
      </c>
      <c r="I547" s="66">
        <v>109</v>
      </c>
    </row>
    <row r="548" spans="2:9">
      <c r="B548" s="64">
        <f t="shared" si="18"/>
        <v>45588</v>
      </c>
      <c r="C548" s="65">
        <f t="shared" si="17"/>
        <v>4</v>
      </c>
      <c r="D548" s="65">
        <f>IF(ISNUMBER(MATCH(B548,Holidays!$E$5:$E$134,0)),1,'Data Export'!C548)</f>
        <v>4</v>
      </c>
      <c r="E548" s="66">
        <v>18</v>
      </c>
      <c r="F548" s="66" t="str">
        <f ca="1">OFFSET('ToU Table'!$B$6,'Data Export'!E548-1,'Data Export'!D548-1)</f>
        <v>Standard</v>
      </c>
      <c r="G548" s="66">
        <v>340.29</v>
      </c>
      <c r="H548" s="66">
        <v>340.29</v>
      </c>
      <c r="I548" s="66">
        <v>90</v>
      </c>
    </row>
    <row r="549" spans="2:9">
      <c r="B549" s="64">
        <f t="shared" si="18"/>
        <v>45588</v>
      </c>
      <c r="C549" s="65">
        <f t="shared" si="17"/>
        <v>4</v>
      </c>
      <c r="D549" s="65">
        <f>IF(ISNUMBER(MATCH(B549,Holidays!$E$5:$E$134,0)),1,'Data Export'!C549)</f>
        <v>4</v>
      </c>
      <c r="E549" s="66">
        <v>19</v>
      </c>
      <c r="F549" s="66" t="str">
        <f ca="1">OFFSET('ToU Table'!$B$6,'Data Export'!E549-1,'Data Export'!D549-1)</f>
        <v>Peak</v>
      </c>
      <c r="G549" s="66">
        <v>368.66</v>
      </c>
      <c r="H549" s="66">
        <v>368.66</v>
      </c>
      <c r="I549" s="66">
        <v>31.2</v>
      </c>
    </row>
    <row r="550" spans="2:9">
      <c r="B550" s="64">
        <f t="shared" si="18"/>
        <v>45588</v>
      </c>
      <c r="C550" s="65">
        <f t="shared" si="17"/>
        <v>4</v>
      </c>
      <c r="D550" s="65">
        <f>IF(ISNUMBER(MATCH(B550,Holidays!$E$5:$E$134,0)),1,'Data Export'!C550)</f>
        <v>4</v>
      </c>
      <c r="E550" s="66">
        <v>20</v>
      </c>
      <c r="F550" s="66" t="str">
        <f ca="1">OFFSET('ToU Table'!$B$6,'Data Export'!E550-1,'Data Export'!D550-1)</f>
        <v>Peak</v>
      </c>
      <c r="G550" s="66">
        <v>368.67</v>
      </c>
      <c r="H550" s="66">
        <v>368.67</v>
      </c>
      <c r="I550" s="66">
        <v>31.2</v>
      </c>
    </row>
    <row r="551" spans="2:9">
      <c r="B551" s="64">
        <f t="shared" si="18"/>
        <v>45588</v>
      </c>
      <c r="C551" s="65">
        <f t="shared" si="17"/>
        <v>4</v>
      </c>
      <c r="D551" s="65">
        <f>IF(ISNUMBER(MATCH(B551,Holidays!$E$5:$E$134,0)),1,'Data Export'!C551)</f>
        <v>4</v>
      </c>
      <c r="E551" s="66">
        <v>21</v>
      </c>
      <c r="F551" s="66" t="str">
        <f ca="1">OFFSET('ToU Table'!$B$6,'Data Export'!E551-1,'Data Export'!D551-1)</f>
        <v>Peak</v>
      </c>
      <c r="G551" s="66">
        <v>368.66</v>
      </c>
      <c r="H551" s="66">
        <v>368.66</v>
      </c>
      <c r="I551" s="66">
        <v>51.2</v>
      </c>
    </row>
    <row r="552" spans="2:9">
      <c r="B552" s="64">
        <f t="shared" si="18"/>
        <v>45588</v>
      </c>
      <c r="C552" s="65">
        <f t="shared" si="17"/>
        <v>4</v>
      </c>
      <c r="D552" s="65">
        <f>IF(ISNUMBER(MATCH(B552,Holidays!$E$5:$E$134,0)),1,'Data Export'!C552)</f>
        <v>4</v>
      </c>
      <c r="E552" s="66">
        <v>22</v>
      </c>
      <c r="F552" s="66" t="str">
        <f ca="1">OFFSET('ToU Table'!$B$6,'Data Export'!E552-1,'Data Export'!D552-1)</f>
        <v>Standard</v>
      </c>
      <c r="G552" s="66">
        <v>245.98</v>
      </c>
      <c r="H552" s="66">
        <v>245.98</v>
      </c>
      <c r="I552" s="66">
        <v>96.5</v>
      </c>
    </row>
    <row r="553" spans="2:9">
      <c r="B553" s="64">
        <f t="shared" si="18"/>
        <v>45588</v>
      </c>
      <c r="C553" s="65">
        <f t="shared" si="17"/>
        <v>4</v>
      </c>
      <c r="D553" s="65">
        <f>IF(ISNUMBER(MATCH(B553,Holidays!$E$5:$E$134,0)),1,'Data Export'!C553)</f>
        <v>4</v>
      </c>
      <c r="E553" s="66">
        <v>23</v>
      </c>
      <c r="F553" s="66" t="str">
        <f ca="1">OFFSET('ToU Table'!$B$6,'Data Export'!E553-1,'Data Export'!D553-1)</f>
        <v>Off-peak</v>
      </c>
      <c r="G553" s="66">
        <v>156.66</v>
      </c>
      <c r="H553" s="66">
        <v>156.66</v>
      </c>
      <c r="I553" s="66">
        <v>106</v>
      </c>
    </row>
    <row r="554" spans="2:9">
      <c r="B554" s="64">
        <f t="shared" si="18"/>
        <v>45588</v>
      </c>
      <c r="C554" s="65">
        <f t="shared" si="17"/>
        <v>4</v>
      </c>
      <c r="D554" s="65">
        <f>IF(ISNUMBER(MATCH(B554,Holidays!$E$5:$E$134,0)),1,'Data Export'!C554)</f>
        <v>4</v>
      </c>
      <c r="E554" s="66">
        <v>24</v>
      </c>
      <c r="F554" s="66" t="str">
        <f ca="1">OFFSET('ToU Table'!$B$6,'Data Export'!E554-1,'Data Export'!D554-1)</f>
        <v>Off-peak</v>
      </c>
      <c r="G554" s="66">
        <v>155.43</v>
      </c>
      <c r="H554" s="66">
        <v>155.43</v>
      </c>
      <c r="I554" s="66">
        <v>96</v>
      </c>
    </row>
    <row r="555" spans="2:9">
      <c r="B555" s="64">
        <f t="shared" si="18"/>
        <v>45589</v>
      </c>
      <c r="C555" s="65">
        <f t="shared" si="17"/>
        <v>5</v>
      </c>
      <c r="D555" s="65">
        <f>IF(ISNUMBER(MATCH(B555,Holidays!$E$5:$E$134,0)),1,'Data Export'!C555)</f>
        <v>5</v>
      </c>
      <c r="E555" s="66">
        <v>1</v>
      </c>
      <c r="F555" s="66" t="str">
        <f ca="1">OFFSET('ToU Table'!$B$6,'Data Export'!E555-1,'Data Export'!D555-1)</f>
        <v>Off-peak</v>
      </c>
      <c r="G555" s="66">
        <v>112.98</v>
      </c>
      <c r="H555" s="66">
        <v>164.5</v>
      </c>
      <c r="I555" s="66">
        <v>122.7</v>
      </c>
    </row>
    <row r="556" spans="2:9">
      <c r="B556" s="64">
        <f t="shared" si="18"/>
        <v>45589</v>
      </c>
      <c r="C556" s="65">
        <f t="shared" si="17"/>
        <v>5</v>
      </c>
      <c r="D556" s="65">
        <f>IF(ISNUMBER(MATCH(B556,Holidays!$E$5:$E$134,0)),1,'Data Export'!C556)</f>
        <v>5</v>
      </c>
      <c r="E556" s="66">
        <v>2</v>
      </c>
      <c r="F556" s="66" t="str">
        <f ca="1">OFFSET('ToU Table'!$B$6,'Data Export'!E556-1,'Data Export'!D556-1)</f>
        <v>Off-peak</v>
      </c>
      <c r="G556" s="66">
        <v>113.03</v>
      </c>
      <c r="H556" s="66">
        <v>164.5</v>
      </c>
      <c r="I556" s="66">
        <v>121.9</v>
      </c>
    </row>
    <row r="557" spans="2:9">
      <c r="B557" s="64">
        <f t="shared" si="18"/>
        <v>45589</v>
      </c>
      <c r="C557" s="65">
        <f t="shared" si="17"/>
        <v>5</v>
      </c>
      <c r="D557" s="65">
        <f>IF(ISNUMBER(MATCH(B557,Holidays!$E$5:$E$134,0)),1,'Data Export'!C557)</f>
        <v>5</v>
      </c>
      <c r="E557" s="66">
        <v>3</v>
      </c>
      <c r="F557" s="66" t="str">
        <f ca="1">OFFSET('ToU Table'!$B$6,'Data Export'!E557-1,'Data Export'!D557-1)</f>
        <v>Off-peak</v>
      </c>
      <c r="G557" s="66">
        <v>109.09</v>
      </c>
      <c r="H557" s="66">
        <v>164.5</v>
      </c>
      <c r="I557" s="66">
        <v>134.1</v>
      </c>
    </row>
    <row r="558" spans="2:9">
      <c r="B558" s="64">
        <f t="shared" si="18"/>
        <v>45589</v>
      </c>
      <c r="C558" s="65">
        <f t="shared" si="17"/>
        <v>5</v>
      </c>
      <c r="D558" s="65">
        <f>IF(ISNUMBER(MATCH(B558,Holidays!$E$5:$E$134,0)),1,'Data Export'!C558)</f>
        <v>5</v>
      </c>
      <c r="E558" s="66">
        <v>4</v>
      </c>
      <c r="F558" s="66" t="str">
        <f ca="1">OFFSET('ToU Table'!$B$6,'Data Export'!E558-1,'Data Export'!D558-1)</f>
        <v>Off-peak</v>
      </c>
      <c r="G558" s="66">
        <v>113.03</v>
      </c>
      <c r="H558" s="66">
        <v>164.5</v>
      </c>
      <c r="I558" s="66">
        <v>121.1</v>
      </c>
    </row>
    <row r="559" spans="2:9">
      <c r="B559" s="64">
        <f t="shared" si="18"/>
        <v>45589</v>
      </c>
      <c r="C559" s="65">
        <f t="shared" si="17"/>
        <v>5</v>
      </c>
      <c r="D559" s="65">
        <f>IF(ISNUMBER(MATCH(B559,Holidays!$E$5:$E$134,0)),1,'Data Export'!C559)</f>
        <v>5</v>
      </c>
      <c r="E559" s="66">
        <v>5</v>
      </c>
      <c r="F559" s="66" t="str">
        <f ca="1">OFFSET('ToU Table'!$B$6,'Data Export'!E559-1,'Data Export'!D559-1)</f>
        <v>Off-peak</v>
      </c>
      <c r="G559" s="66">
        <v>115.49</v>
      </c>
      <c r="H559" s="66">
        <v>164.5</v>
      </c>
      <c r="I559" s="66">
        <v>91</v>
      </c>
    </row>
    <row r="560" spans="2:9">
      <c r="B560" s="64">
        <f t="shared" si="18"/>
        <v>45589</v>
      </c>
      <c r="C560" s="65">
        <f t="shared" si="17"/>
        <v>5</v>
      </c>
      <c r="D560" s="65">
        <f>IF(ISNUMBER(MATCH(B560,Holidays!$E$5:$E$134,0)),1,'Data Export'!C560)</f>
        <v>5</v>
      </c>
      <c r="E560" s="66">
        <v>6</v>
      </c>
      <c r="F560" s="66" t="str">
        <f ca="1">OFFSET('ToU Table'!$B$6,'Data Export'!E560-1,'Data Export'!D560-1)</f>
        <v>Off-peak</v>
      </c>
      <c r="G560" s="66">
        <v>200.1</v>
      </c>
      <c r="H560" s="66">
        <v>200.1</v>
      </c>
      <c r="I560" s="66">
        <v>131</v>
      </c>
    </row>
    <row r="561" spans="2:9">
      <c r="B561" s="64">
        <f t="shared" si="18"/>
        <v>45589</v>
      </c>
      <c r="C561" s="65">
        <f t="shared" si="17"/>
        <v>5</v>
      </c>
      <c r="D561" s="65">
        <f>IF(ISNUMBER(MATCH(B561,Holidays!$E$5:$E$134,0)),1,'Data Export'!C561)</f>
        <v>5</v>
      </c>
      <c r="E561" s="66">
        <v>7</v>
      </c>
      <c r="F561" s="66" t="str">
        <f ca="1">OFFSET('ToU Table'!$B$6,'Data Export'!E561-1,'Data Export'!D561-1)</f>
        <v>Standard</v>
      </c>
      <c r="G561" s="66">
        <v>200.09</v>
      </c>
      <c r="H561" s="66">
        <v>200.09</v>
      </c>
      <c r="I561" s="66">
        <v>130.4</v>
      </c>
    </row>
    <row r="562" spans="2:9">
      <c r="B562" s="64">
        <f t="shared" si="18"/>
        <v>45589</v>
      </c>
      <c r="C562" s="65">
        <f t="shared" si="17"/>
        <v>5</v>
      </c>
      <c r="D562" s="65">
        <f>IF(ISNUMBER(MATCH(B562,Holidays!$E$5:$E$134,0)),1,'Data Export'!C562)</f>
        <v>5</v>
      </c>
      <c r="E562" s="66">
        <v>8</v>
      </c>
      <c r="F562" s="66" t="str">
        <f ca="1">OFFSET('ToU Table'!$B$6,'Data Export'!E562-1,'Data Export'!D562-1)</f>
        <v>Peak</v>
      </c>
      <c r="G562" s="66">
        <v>199.97</v>
      </c>
      <c r="H562" s="66">
        <v>199.97</v>
      </c>
      <c r="I562" s="66">
        <v>126.3</v>
      </c>
    </row>
    <row r="563" spans="2:9">
      <c r="B563" s="64">
        <f t="shared" si="18"/>
        <v>45589</v>
      </c>
      <c r="C563" s="65">
        <f t="shared" si="17"/>
        <v>5</v>
      </c>
      <c r="D563" s="65">
        <f>IF(ISNUMBER(MATCH(B563,Holidays!$E$5:$E$134,0)),1,'Data Export'!C563)</f>
        <v>5</v>
      </c>
      <c r="E563" s="66">
        <v>9</v>
      </c>
      <c r="F563" s="66" t="str">
        <f ca="1">OFFSET('ToU Table'!$B$6,'Data Export'!E563-1,'Data Export'!D563-1)</f>
        <v>Peak</v>
      </c>
      <c r="G563" s="66">
        <v>199.98</v>
      </c>
      <c r="H563" s="66">
        <v>199.98</v>
      </c>
      <c r="I563" s="66">
        <v>126.1</v>
      </c>
    </row>
    <row r="564" spans="2:9">
      <c r="B564" s="64">
        <f t="shared" si="18"/>
        <v>45589</v>
      </c>
      <c r="C564" s="65">
        <f t="shared" si="17"/>
        <v>5</v>
      </c>
      <c r="D564" s="65">
        <f>IF(ISNUMBER(MATCH(B564,Holidays!$E$5:$E$134,0)),1,'Data Export'!C564)</f>
        <v>5</v>
      </c>
      <c r="E564" s="66">
        <v>10</v>
      </c>
      <c r="F564" s="66" t="str">
        <f ca="1">OFFSET('ToU Table'!$B$6,'Data Export'!E564-1,'Data Export'!D564-1)</f>
        <v>Peak</v>
      </c>
      <c r="G564" s="66">
        <v>158.74</v>
      </c>
      <c r="H564" s="66">
        <v>229.98</v>
      </c>
      <c r="I564" s="66">
        <v>15</v>
      </c>
    </row>
    <row r="565" spans="2:9">
      <c r="B565" s="64">
        <f t="shared" si="18"/>
        <v>45589</v>
      </c>
      <c r="C565" s="65">
        <f t="shared" si="17"/>
        <v>5</v>
      </c>
      <c r="D565" s="65">
        <f>IF(ISNUMBER(MATCH(B565,Holidays!$E$5:$E$134,0)),1,'Data Export'!C565)</f>
        <v>5</v>
      </c>
      <c r="E565" s="66">
        <v>11</v>
      </c>
      <c r="F565" s="66" t="str">
        <f ca="1">OFFSET('ToU Table'!$B$6,'Data Export'!E565-1,'Data Export'!D565-1)</f>
        <v>Standard</v>
      </c>
      <c r="G565" s="66">
        <v>166.29</v>
      </c>
      <c r="H565" s="66">
        <v>200.02</v>
      </c>
      <c r="I565" s="66">
        <v>77.099999999999994</v>
      </c>
    </row>
    <row r="566" spans="2:9">
      <c r="B566" s="64">
        <f t="shared" si="18"/>
        <v>45589</v>
      </c>
      <c r="C566" s="65">
        <f t="shared" si="17"/>
        <v>5</v>
      </c>
      <c r="D566" s="65">
        <f>IF(ISNUMBER(MATCH(B566,Holidays!$E$5:$E$134,0)),1,'Data Export'!C566)</f>
        <v>5</v>
      </c>
      <c r="E566" s="66">
        <v>12</v>
      </c>
      <c r="F566" s="66" t="str">
        <f ca="1">OFFSET('ToU Table'!$B$6,'Data Export'!E566-1,'Data Export'!D566-1)</f>
        <v>Standard</v>
      </c>
      <c r="G566" s="66">
        <v>165.66</v>
      </c>
      <c r="H566" s="66">
        <v>200.02</v>
      </c>
      <c r="I566" s="66">
        <v>77.099999999999994</v>
      </c>
    </row>
    <row r="567" spans="2:9">
      <c r="B567" s="64">
        <f t="shared" si="18"/>
        <v>45589</v>
      </c>
      <c r="C567" s="65">
        <f t="shared" si="17"/>
        <v>5</v>
      </c>
      <c r="D567" s="65">
        <f>IF(ISNUMBER(MATCH(B567,Holidays!$E$5:$E$134,0)),1,'Data Export'!C567)</f>
        <v>5</v>
      </c>
      <c r="E567" s="66">
        <v>13</v>
      </c>
      <c r="F567" s="66" t="str">
        <f ca="1">OFFSET('ToU Table'!$B$6,'Data Export'!E567-1,'Data Export'!D567-1)</f>
        <v>Standard</v>
      </c>
      <c r="G567" s="66">
        <v>166.29</v>
      </c>
      <c r="H567" s="66">
        <v>200.02</v>
      </c>
      <c r="I567" s="66">
        <v>77.099999999999994</v>
      </c>
    </row>
    <row r="568" spans="2:9">
      <c r="B568" s="64">
        <f t="shared" si="18"/>
        <v>45589</v>
      </c>
      <c r="C568" s="65">
        <f t="shared" si="17"/>
        <v>5</v>
      </c>
      <c r="D568" s="65">
        <f>IF(ISNUMBER(MATCH(B568,Holidays!$E$5:$E$134,0)),1,'Data Export'!C568)</f>
        <v>5</v>
      </c>
      <c r="E568" s="66">
        <v>14</v>
      </c>
      <c r="F568" s="66" t="str">
        <f ca="1">OFFSET('ToU Table'!$B$6,'Data Export'!E568-1,'Data Export'!D568-1)</f>
        <v>Standard</v>
      </c>
      <c r="G568" s="66">
        <v>166.29</v>
      </c>
      <c r="H568" s="66">
        <v>200.02</v>
      </c>
      <c r="I568" s="66">
        <v>77.099999999999994</v>
      </c>
    </row>
    <row r="569" spans="2:9">
      <c r="B569" s="64">
        <f t="shared" si="18"/>
        <v>45589</v>
      </c>
      <c r="C569" s="65">
        <f t="shared" si="17"/>
        <v>5</v>
      </c>
      <c r="D569" s="65">
        <f>IF(ISNUMBER(MATCH(B569,Holidays!$E$5:$E$134,0)),1,'Data Export'!C569)</f>
        <v>5</v>
      </c>
      <c r="E569" s="66">
        <v>15</v>
      </c>
      <c r="F569" s="66" t="str">
        <f ca="1">OFFSET('ToU Table'!$B$6,'Data Export'!E569-1,'Data Export'!D569-1)</f>
        <v>Standard</v>
      </c>
      <c r="G569" s="66">
        <v>174.54</v>
      </c>
      <c r="H569" s="66">
        <v>200.02</v>
      </c>
      <c r="I569" s="66">
        <v>77.099999999999994</v>
      </c>
    </row>
    <row r="570" spans="2:9">
      <c r="B570" s="64">
        <f t="shared" si="18"/>
        <v>45589</v>
      </c>
      <c r="C570" s="65">
        <f t="shared" si="17"/>
        <v>5</v>
      </c>
      <c r="D570" s="65">
        <f>IF(ISNUMBER(MATCH(B570,Holidays!$E$5:$E$134,0)),1,'Data Export'!C570)</f>
        <v>5</v>
      </c>
      <c r="E570" s="66">
        <v>16</v>
      </c>
      <c r="F570" s="66" t="str">
        <f ca="1">OFFSET('ToU Table'!$B$6,'Data Export'!E570-1,'Data Export'!D570-1)</f>
        <v>Standard</v>
      </c>
      <c r="G570" s="66">
        <v>163.93</v>
      </c>
      <c r="H570" s="66">
        <v>163.93</v>
      </c>
      <c r="I570" s="66">
        <v>66</v>
      </c>
    </row>
    <row r="571" spans="2:9">
      <c r="B571" s="64">
        <f t="shared" si="18"/>
        <v>45589</v>
      </c>
      <c r="C571" s="65">
        <f t="shared" si="17"/>
        <v>5</v>
      </c>
      <c r="D571" s="65">
        <f>IF(ISNUMBER(MATCH(B571,Holidays!$E$5:$E$134,0)),1,'Data Export'!C571)</f>
        <v>5</v>
      </c>
      <c r="E571" s="66">
        <v>17</v>
      </c>
      <c r="F571" s="66" t="str">
        <f ca="1">OFFSET('ToU Table'!$B$6,'Data Export'!E571-1,'Data Export'!D571-1)</f>
        <v>Standard</v>
      </c>
      <c r="G571" s="66">
        <v>160.09</v>
      </c>
      <c r="H571" s="66">
        <v>160.09</v>
      </c>
      <c r="I571" s="66">
        <v>31.1</v>
      </c>
    </row>
    <row r="572" spans="2:9">
      <c r="B572" s="64">
        <f t="shared" si="18"/>
        <v>45589</v>
      </c>
      <c r="C572" s="65">
        <f t="shared" si="17"/>
        <v>5</v>
      </c>
      <c r="D572" s="65">
        <f>IF(ISNUMBER(MATCH(B572,Holidays!$E$5:$E$134,0)),1,'Data Export'!C572)</f>
        <v>5</v>
      </c>
      <c r="E572" s="66">
        <v>18</v>
      </c>
      <c r="F572" s="66" t="str">
        <f ca="1">OFFSET('ToU Table'!$B$6,'Data Export'!E572-1,'Data Export'!D572-1)</f>
        <v>Standard</v>
      </c>
      <c r="G572" s="66">
        <v>358.87</v>
      </c>
      <c r="H572" s="66">
        <v>358.87</v>
      </c>
      <c r="I572" s="66">
        <v>76.099999999999994</v>
      </c>
    </row>
    <row r="573" spans="2:9">
      <c r="B573" s="64">
        <f t="shared" si="18"/>
        <v>45589</v>
      </c>
      <c r="C573" s="65">
        <f t="shared" si="17"/>
        <v>5</v>
      </c>
      <c r="D573" s="65">
        <f>IF(ISNUMBER(MATCH(B573,Holidays!$E$5:$E$134,0)),1,'Data Export'!C573)</f>
        <v>5</v>
      </c>
      <c r="E573" s="66">
        <v>19</v>
      </c>
      <c r="F573" s="66" t="str">
        <f ca="1">OFFSET('ToU Table'!$B$6,'Data Export'!E573-1,'Data Export'!D573-1)</f>
        <v>Peak</v>
      </c>
      <c r="G573" s="66">
        <v>370.51</v>
      </c>
      <c r="H573" s="66">
        <v>370.5</v>
      </c>
      <c r="I573" s="66">
        <v>46.1</v>
      </c>
    </row>
    <row r="574" spans="2:9">
      <c r="B574" s="64">
        <f t="shared" si="18"/>
        <v>45589</v>
      </c>
      <c r="C574" s="65">
        <f t="shared" si="17"/>
        <v>5</v>
      </c>
      <c r="D574" s="65">
        <f>IF(ISNUMBER(MATCH(B574,Holidays!$E$5:$E$134,0)),1,'Data Export'!C574)</f>
        <v>5</v>
      </c>
      <c r="E574" s="66">
        <v>20</v>
      </c>
      <c r="F574" s="66" t="str">
        <f ca="1">OFFSET('ToU Table'!$B$6,'Data Export'!E574-1,'Data Export'!D574-1)</f>
        <v>Peak</v>
      </c>
      <c r="G574" s="66">
        <v>370.51</v>
      </c>
      <c r="H574" s="66">
        <v>370.51</v>
      </c>
      <c r="I574" s="66">
        <v>46.1</v>
      </c>
    </row>
    <row r="575" spans="2:9">
      <c r="B575" s="64">
        <f t="shared" si="18"/>
        <v>45589</v>
      </c>
      <c r="C575" s="65">
        <f t="shared" si="17"/>
        <v>5</v>
      </c>
      <c r="D575" s="65">
        <f>IF(ISNUMBER(MATCH(B575,Holidays!$E$5:$E$134,0)),1,'Data Export'!C575)</f>
        <v>5</v>
      </c>
      <c r="E575" s="66">
        <v>21</v>
      </c>
      <c r="F575" s="66" t="str">
        <f ca="1">OFFSET('ToU Table'!$B$6,'Data Export'!E575-1,'Data Export'!D575-1)</f>
        <v>Peak</v>
      </c>
      <c r="G575" s="66">
        <v>369.46</v>
      </c>
      <c r="H575" s="66">
        <v>369.46</v>
      </c>
      <c r="I575" s="66">
        <v>148.9</v>
      </c>
    </row>
    <row r="576" spans="2:9">
      <c r="B576" s="64">
        <f t="shared" si="18"/>
        <v>45589</v>
      </c>
      <c r="C576" s="65">
        <f t="shared" si="17"/>
        <v>5</v>
      </c>
      <c r="D576" s="65">
        <f>IF(ISNUMBER(MATCH(B576,Holidays!$E$5:$E$134,0)),1,'Data Export'!C576)</f>
        <v>5</v>
      </c>
      <c r="E576" s="66">
        <v>22</v>
      </c>
      <c r="F576" s="66" t="str">
        <f ca="1">OFFSET('ToU Table'!$B$6,'Data Export'!E576-1,'Data Export'!D576-1)</f>
        <v>Standard</v>
      </c>
      <c r="G576" s="66">
        <v>200.06</v>
      </c>
      <c r="H576" s="66">
        <v>200.06</v>
      </c>
      <c r="I576" s="66">
        <v>244.7</v>
      </c>
    </row>
    <row r="577" spans="2:9">
      <c r="B577" s="64">
        <f t="shared" si="18"/>
        <v>45589</v>
      </c>
      <c r="C577" s="65">
        <f t="shared" si="17"/>
        <v>5</v>
      </c>
      <c r="D577" s="65">
        <f>IF(ISNUMBER(MATCH(B577,Holidays!$E$5:$E$134,0)),1,'Data Export'!C577)</f>
        <v>5</v>
      </c>
      <c r="E577" s="66">
        <v>23</v>
      </c>
      <c r="F577" s="66" t="str">
        <f ca="1">OFFSET('ToU Table'!$B$6,'Data Export'!E577-1,'Data Export'!D577-1)</f>
        <v>Off-peak</v>
      </c>
      <c r="G577" s="66">
        <v>148.94999999999999</v>
      </c>
      <c r="H577" s="66">
        <v>200.01</v>
      </c>
      <c r="I577" s="66">
        <v>138</v>
      </c>
    </row>
    <row r="578" spans="2:9">
      <c r="B578" s="64">
        <f t="shared" si="18"/>
        <v>45589</v>
      </c>
      <c r="C578" s="65">
        <f t="shared" si="17"/>
        <v>5</v>
      </c>
      <c r="D578" s="65">
        <f>IF(ISNUMBER(MATCH(B578,Holidays!$E$5:$E$134,0)),1,'Data Export'!C578)</f>
        <v>5</v>
      </c>
      <c r="E578" s="66">
        <v>24</v>
      </c>
      <c r="F578" s="66" t="str">
        <f ca="1">OFFSET('ToU Table'!$B$6,'Data Export'!E578-1,'Data Export'!D578-1)</f>
        <v>Off-peak</v>
      </c>
      <c r="G578" s="66">
        <v>142.69</v>
      </c>
      <c r="H578" s="66">
        <v>200.01</v>
      </c>
      <c r="I578" s="66">
        <v>159.80000000000001</v>
      </c>
    </row>
    <row r="579" spans="2:9">
      <c r="B579" s="64">
        <f t="shared" si="18"/>
        <v>45590</v>
      </c>
      <c r="C579" s="65">
        <f t="shared" si="17"/>
        <v>6</v>
      </c>
      <c r="D579" s="65">
        <f>IF(ISNUMBER(MATCH(B579,Holidays!$E$5:$E$134,0)),1,'Data Export'!C579)</f>
        <v>6</v>
      </c>
      <c r="E579" s="66">
        <v>1</v>
      </c>
      <c r="F579" s="66" t="str">
        <f ca="1">OFFSET('ToU Table'!$B$6,'Data Export'!E579-1,'Data Export'!D579-1)</f>
        <v>Off-peak</v>
      </c>
      <c r="G579" s="66">
        <v>104.77</v>
      </c>
      <c r="H579" s="66">
        <v>164.5</v>
      </c>
      <c r="I579" s="66">
        <v>175</v>
      </c>
    </row>
    <row r="580" spans="2:9">
      <c r="B580" s="64">
        <f t="shared" si="18"/>
        <v>45590</v>
      </c>
      <c r="C580" s="65">
        <f t="shared" ref="C580:C643" si="19">WEEKDAY(B580)</f>
        <v>6</v>
      </c>
      <c r="D580" s="65">
        <f>IF(ISNUMBER(MATCH(B580,Holidays!$E$5:$E$134,0)),1,'Data Export'!C580)</f>
        <v>6</v>
      </c>
      <c r="E580" s="66">
        <v>2</v>
      </c>
      <c r="F580" s="66" t="str">
        <f ca="1">OFFSET('ToU Table'!$B$6,'Data Export'!E580-1,'Data Export'!D580-1)</f>
        <v>Off-peak</v>
      </c>
      <c r="G580" s="66">
        <v>104.79</v>
      </c>
      <c r="H580" s="66">
        <v>164.5</v>
      </c>
      <c r="I580" s="66">
        <v>170</v>
      </c>
    </row>
    <row r="581" spans="2:9">
      <c r="B581" s="64">
        <f t="shared" si="18"/>
        <v>45590</v>
      </c>
      <c r="C581" s="65">
        <f t="shared" si="19"/>
        <v>6</v>
      </c>
      <c r="D581" s="65">
        <f>IF(ISNUMBER(MATCH(B581,Holidays!$E$5:$E$134,0)),1,'Data Export'!C581)</f>
        <v>6</v>
      </c>
      <c r="E581" s="66">
        <v>3</v>
      </c>
      <c r="F581" s="66" t="str">
        <f ca="1">OFFSET('ToU Table'!$B$6,'Data Export'!E581-1,'Data Export'!D581-1)</f>
        <v>Off-peak</v>
      </c>
      <c r="G581" s="66">
        <v>104.79</v>
      </c>
      <c r="H581" s="66">
        <v>164.5</v>
      </c>
      <c r="I581" s="66">
        <v>175</v>
      </c>
    </row>
    <row r="582" spans="2:9">
      <c r="B582" s="64">
        <f t="shared" si="18"/>
        <v>45590</v>
      </c>
      <c r="C582" s="65">
        <f t="shared" si="19"/>
        <v>6</v>
      </c>
      <c r="D582" s="65">
        <f>IF(ISNUMBER(MATCH(B582,Holidays!$E$5:$E$134,0)),1,'Data Export'!C582)</f>
        <v>6</v>
      </c>
      <c r="E582" s="66">
        <v>4</v>
      </c>
      <c r="F582" s="66" t="str">
        <f ca="1">OFFSET('ToU Table'!$B$6,'Data Export'!E582-1,'Data Export'!D582-1)</f>
        <v>Off-peak</v>
      </c>
      <c r="G582" s="66">
        <v>104.79</v>
      </c>
      <c r="H582" s="66">
        <v>164.5</v>
      </c>
      <c r="I582" s="66">
        <v>180</v>
      </c>
    </row>
    <row r="583" spans="2:9">
      <c r="B583" s="64">
        <f t="shared" si="18"/>
        <v>45590</v>
      </c>
      <c r="C583" s="65">
        <f t="shared" si="19"/>
        <v>6</v>
      </c>
      <c r="D583" s="65">
        <f>IF(ISNUMBER(MATCH(B583,Holidays!$E$5:$E$134,0)),1,'Data Export'!C583)</f>
        <v>6</v>
      </c>
      <c r="E583" s="66">
        <v>5</v>
      </c>
      <c r="F583" s="66" t="str">
        <f ca="1">OFFSET('ToU Table'!$B$6,'Data Export'!E583-1,'Data Export'!D583-1)</f>
        <v>Off-peak</v>
      </c>
      <c r="G583" s="66">
        <v>113.8</v>
      </c>
      <c r="H583" s="66">
        <v>164.5</v>
      </c>
      <c r="I583" s="66">
        <v>172</v>
      </c>
    </row>
    <row r="584" spans="2:9">
      <c r="B584" s="64">
        <f t="shared" si="18"/>
        <v>45590</v>
      </c>
      <c r="C584" s="65">
        <f t="shared" si="19"/>
        <v>6</v>
      </c>
      <c r="D584" s="65">
        <f>IF(ISNUMBER(MATCH(B584,Holidays!$E$5:$E$134,0)),1,'Data Export'!C584)</f>
        <v>6</v>
      </c>
      <c r="E584" s="66">
        <v>6</v>
      </c>
      <c r="F584" s="66" t="str">
        <f ca="1">OFFSET('ToU Table'!$B$6,'Data Export'!E584-1,'Data Export'!D584-1)</f>
        <v>Off-peak</v>
      </c>
      <c r="G584" s="66">
        <v>225.62</v>
      </c>
      <c r="H584" s="66">
        <v>225.62</v>
      </c>
      <c r="I584" s="66">
        <v>163</v>
      </c>
    </row>
    <row r="585" spans="2:9">
      <c r="B585" s="64">
        <f t="shared" si="18"/>
        <v>45590</v>
      </c>
      <c r="C585" s="65">
        <f t="shared" si="19"/>
        <v>6</v>
      </c>
      <c r="D585" s="65">
        <f>IF(ISNUMBER(MATCH(B585,Holidays!$E$5:$E$134,0)),1,'Data Export'!C585)</f>
        <v>6</v>
      </c>
      <c r="E585" s="66">
        <v>7</v>
      </c>
      <c r="F585" s="66" t="str">
        <f ca="1">OFFSET('ToU Table'!$B$6,'Data Export'!E585-1,'Data Export'!D585-1)</f>
        <v>Standard</v>
      </c>
      <c r="G585" s="66">
        <v>306.18</v>
      </c>
      <c r="H585" s="66">
        <v>306.18</v>
      </c>
      <c r="I585" s="66">
        <v>121.1</v>
      </c>
    </row>
    <row r="586" spans="2:9">
      <c r="B586" s="64">
        <f t="shared" si="18"/>
        <v>45590</v>
      </c>
      <c r="C586" s="65">
        <f t="shared" si="19"/>
        <v>6</v>
      </c>
      <c r="D586" s="65">
        <f>IF(ISNUMBER(MATCH(B586,Holidays!$E$5:$E$134,0)),1,'Data Export'!C586)</f>
        <v>6</v>
      </c>
      <c r="E586" s="66">
        <v>8</v>
      </c>
      <c r="F586" s="66" t="str">
        <f ca="1">OFFSET('ToU Table'!$B$6,'Data Export'!E586-1,'Data Export'!D586-1)</f>
        <v>Peak</v>
      </c>
      <c r="G586" s="66">
        <v>200.01</v>
      </c>
      <c r="H586" s="66">
        <v>200.03</v>
      </c>
      <c r="I586" s="66">
        <v>94.3</v>
      </c>
    </row>
    <row r="587" spans="2:9">
      <c r="B587" s="64">
        <f t="shared" si="18"/>
        <v>45590</v>
      </c>
      <c r="C587" s="65">
        <f t="shared" si="19"/>
        <v>6</v>
      </c>
      <c r="D587" s="65">
        <f>IF(ISNUMBER(MATCH(B587,Holidays!$E$5:$E$134,0)),1,'Data Export'!C587)</f>
        <v>6</v>
      </c>
      <c r="E587" s="66">
        <v>9</v>
      </c>
      <c r="F587" s="66" t="str">
        <f ca="1">OFFSET('ToU Table'!$B$6,'Data Export'!E587-1,'Data Export'!D587-1)</f>
        <v>Peak</v>
      </c>
      <c r="G587" s="66">
        <v>200.02</v>
      </c>
      <c r="H587" s="66">
        <v>200.03</v>
      </c>
      <c r="I587" s="66">
        <v>94.3</v>
      </c>
    </row>
    <row r="588" spans="2:9">
      <c r="B588" s="64">
        <f t="shared" si="18"/>
        <v>45590</v>
      </c>
      <c r="C588" s="65">
        <f t="shared" si="19"/>
        <v>6</v>
      </c>
      <c r="D588" s="65">
        <f>IF(ISNUMBER(MATCH(B588,Holidays!$E$5:$E$134,0)),1,'Data Export'!C588)</f>
        <v>6</v>
      </c>
      <c r="E588" s="66">
        <v>10</v>
      </c>
      <c r="F588" s="66" t="str">
        <f ca="1">OFFSET('ToU Table'!$B$6,'Data Export'!E588-1,'Data Export'!D588-1)</f>
        <v>Peak</v>
      </c>
      <c r="G588" s="66">
        <v>165.99</v>
      </c>
      <c r="H588" s="66">
        <v>249.97</v>
      </c>
      <c r="I588" s="66">
        <v>9</v>
      </c>
    </row>
    <row r="589" spans="2:9">
      <c r="B589" s="64">
        <f t="shared" si="18"/>
        <v>45590</v>
      </c>
      <c r="C589" s="65">
        <f t="shared" si="19"/>
        <v>6</v>
      </c>
      <c r="D589" s="65">
        <f>IF(ISNUMBER(MATCH(B589,Holidays!$E$5:$E$134,0)),1,'Data Export'!C589)</f>
        <v>6</v>
      </c>
      <c r="E589" s="66">
        <v>11</v>
      </c>
      <c r="F589" s="66" t="str">
        <f ca="1">OFFSET('ToU Table'!$B$6,'Data Export'!E589-1,'Data Export'!D589-1)</f>
        <v>Standard</v>
      </c>
      <c r="G589" s="66">
        <v>154.99</v>
      </c>
      <c r="H589" s="66">
        <v>200.01</v>
      </c>
      <c r="I589" s="66">
        <v>86.1</v>
      </c>
    </row>
    <row r="590" spans="2:9">
      <c r="B590" s="64">
        <f t="shared" si="18"/>
        <v>45590</v>
      </c>
      <c r="C590" s="65">
        <f t="shared" si="19"/>
        <v>6</v>
      </c>
      <c r="D590" s="65">
        <f>IF(ISNUMBER(MATCH(B590,Holidays!$E$5:$E$134,0)),1,'Data Export'!C590)</f>
        <v>6</v>
      </c>
      <c r="E590" s="66">
        <v>12</v>
      </c>
      <c r="F590" s="66" t="str">
        <f ca="1">OFFSET('ToU Table'!$B$6,'Data Export'!E590-1,'Data Export'!D590-1)</f>
        <v>Standard</v>
      </c>
      <c r="G590" s="66">
        <v>154.99</v>
      </c>
      <c r="H590" s="66">
        <v>200.01</v>
      </c>
      <c r="I590" s="66">
        <v>86.1</v>
      </c>
    </row>
    <row r="591" spans="2:9">
      <c r="B591" s="64">
        <f t="shared" si="18"/>
        <v>45590</v>
      </c>
      <c r="C591" s="65">
        <f t="shared" si="19"/>
        <v>6</v>
      </c>
      <c r="D591" s="65">
        <f>IF(ISNUMBER(MATCH(B591,Holidays!$E$5:$E$134,0)),1,'Data Export'!C591)</f>
        <v>6</v>
      </c>
      <c r="E591" s="66">
        <v>13</v>
      </c>
      <c r="F591" s="66" t="str">
        <f ca="1">OFFSET('ToU Table'!$B$6,'Data Export'!E591-1,'Data Export'!D591-1)</f>
        <v>Standard</v>
      </c>
      <c r="G591" s="66">
        <v>154.1</v>
      </c>
      <c r="H591" s="66">
        <v>200.01</v>
      </c>
      <c r="I591" s="66">
        <v>86.1</v>
      </c>
    </row>
    <row r="592" spans="2:9">
      <c r="B592" s="64">
        <f t="shared" si="18"/>
        <v>45590</v>
      </c>
      <c r="C592" s="65">
        <f t="shared" si="19"/>
        <v>6</v>
      </c>
      <c r="D592" s="65">
        <f>IF(ISNUMBER(MATCH(B592,Holidays!$E$5:$E$134,0)),1,'Data Export'!C592)</f>
        <v>6</v>
      </c>
      <c r="E592" s="66">
        <v>14</v>
      </c>
      <c r="F592" s="66" t="str">
        <f ca="1">OFFSET('ToU Table'!$B$6,'Data Export'!E592-1,'Data Export'!D592-1)</f>
        <v>Standard</v>
      </c>
      <c r="G592" s="66">
        <v>154.1</v>
      </c>
      <c r="H592" s="66">
        <v>200.01</v>
      </c>
      <c r="I592" s="66">
        <v>86.1</v>
      </c>
    </row>
    <row r="593" spans="2:9">
      <c r="B593" s="64">
        <f t="shared" si="18"/>
        <v>45590</v>
      </c>
      <c r="C593" s="65">
        <f t="shared" si="19"/>
        <v>6</v>
      </c>
      <c r="D593" s="65">
        <f>IF(ISNUMBER(MATCH(B593,Holidays!$E$5:$E$134,0)),1,'Data Export'!C593)</f>
        <v>6</v>
      </c>
      <c r="E593" s="66">
        <v>15</v>
      </c>
      <c r="F593" s="66" t="str">
        <f ca="1">OFFSET('ToU Table'!$B$6,'Data Export'!E593-1,'Data Export'!D593-1)</f>
        <v>Standard</v>
      </c>
      <c r="G593" s="66">
        <v>149.47999999999999</v>
      </c>
      <c r="H593" s="66">
        <v>200.03</v>
      </c>
      <c r="I593" s="66">
        <v>66.099999999999994</v>
      </c>
    </row>
    <row r="594" spans="2:9">
      <c r="B594" s="64">
        <f t="shared" si="18"/>
        <v>45590</v>
      </c>
      <c r="C594" s="65">
        <f t="shared" si="19"/>
        <v>6</v>
      </c>
      <c r="D594" s="65">
        <f>IF(ISNUMBER(MATCH(B594,Holidays!$E$5:$E$134,0)),1,'Data Export'!C594)</f>
        <v>6</v>
      </c>
      <c r="E594" s="66">
        <v>16</v>
      </c>
      <c r="F594" s="66" t="str">
        <f ca="1">OFFSET('ToU Table'!$B$6,'Data Export'!E594-1,'Data Export'!D594-1)</f>
        <v>Standard</v>
      </c>
      <c r="G594" s="66">
        <v>157.38999999999999</v>
      </c>
      <c r="H594" s="66">
        <v>159.94999999999999</v>
      </c>
      <c r="I594" s="66">
        <v>67.099999999999994</v>
      </c>
    </row>
    <row r="595" spans="2:9">
      <c r="B595" s="64">
        <f t="shared" si="18"/>
        <v>45590</v>
      </c>
      <c r="C595" s="65">
        <f t="shared" si="19"/>
        <v>6</v>
      </c>
      <c r="D595" s="65">
        <f>IF(ISNUMBER(MATCH(B595,Holidays!$E$5:$E$134,0)),1,'Data Export'!C595)</f>
        <v>6</v>
      </c>
      <c r="E595" s="66">
        <v>17</v>
      </c>
      <c r="F595" s="66" t="str">
        <f ca="1">OFFSET('ToU Table'!$B$6,'Data Export'!E595-1,'Data Export'!D595-1)</f>
        <v>Standard</v>
      </c>
      <c r="G595" s="66">
        <v>165.71</v>
      </c>
      <c r="H595" s="66">
        <v>165.94</v>
      </c>
      <c r="I595" s="66">
        <v>52.1</v>
      </c>
    </row>
    <row r="596" spans="2:9">
      <c r="B596" s="64">
        <f t="shared" si="18"/>
        <v>45590</v>
      </c>
      <c r="C596" s="65">
        <f t="shared" si="19"/>
        <v>6</v>
      </c>
      <c r="D596" s="65">
        <f>IF(ISNUMBER(MATCH(B596,Holidays!$E$5:$E$134,0)),1,'Data Export'!C596)</f>
        <v>6</v>
      </c>
      <c r="E596" s="66">
        <v>18</v>
      </c>
      <c r="F596" s="66" t="str">
        <f ca="1">OFFSET('ToU Table'!$B$6,'Data Export'!E596-1,'Data Export'!D596-1)</f>
        <v>Standard</v>
      </c>
      <c r="G596" s="66">
        <v>355.53</v>
      </c>
      <c r="H596" s="66">
        <v>355.53</v>
      </c>
      <c r="I596" s="66">
        <v>91.1</v>
      </c>
    </row>
    <row r="597" spans="2:9">
      <c r="B597" s="64">
        <f t="shared" si="18"/>
        <v>45590</v>
      </c>
      <c r="C597" s="65">
        <f t="shared" si="19"/>
        <v>6</v>
      </c>
      <c r="D597" s="65">
        <f>IF(ISNUMBER(MATCH(B597,Holidays!$E$5:$E$134,0)),1,'Data Export'!C597)</f>
        <v>6</v>
      </c>
      <c r="E597" s="66">
        <v>19</v>
      </c>
      <c r="F597" s="66" t="str">
        <f ca="1">OFFSET('ToU Table'!$B$6,'Data Export'!E597-1,'Data Export'!D597-1)</f>
        <v>Peak</v>
      </c>
      <c r="G597" s="66">
        <v>369.9</v>
      </c>
      <c r="H597" s="66">
        <v>369.9</v>
      </c>
      <c r="I597" s="66">
        <v>46.1</v>
      </c>
    </row>
    <row r="598" spans="2:9">
      <c r="B598" s="64">
        <f t="shared" si="18"/>
        <v>45590</v>
      </c>
      <c r="C598" s="65">
        <f t="shared" si="19"/>
        <v>6</v>
      </c>
      <c r="D598" s="65">
        <f>IF(ISNUMBER(MATCH(B598,Holidays!$E$5:$E$134,0)),1,'Data Export'!C598)</f>
        <v>6</v>
      </c>
      <c r="E598" s="66">
        <v>20</v>
      </c>
      <c r="F598" s="66" t="str">
        <f ca="1">OFFSET('ToU Table'!$B$6,'Data Export'!E598-1,'Data Export'!D598-1)</f>
        <v>Peak</v>
      </c>
      <c r="G598" s="66">
        <v>369.91</v>
      </c>
      <c r="H598" s="66">
        <v>369.91</v>
      </c>
      <c r="I598" s="66">
        <v>46.1</v>
      </c>
    </row>
    <row r="599" spans="2:9">
      <c r="B599" s="64">
        <f t="shared" si="18"/>
        <v>45590</v>
      </c>
      <c r="C599" s="65">
        <f t="shared" si="19"/>
        <v>6</v>
      </c>
      <c r="D599" s="65">
        <f>IF(ISNUMBER(MATCH(B599,Holidays!$E$5:$E$134,0)),1,'Data Export'!C599)</f>
        <v>6</v>
      </c>
      <c r="E599" s="66">
        <v>21</v>
      </c>
      <c r="F599" s="66" t="str">
        <f ca="1">OFFSET('ToU Table'!$B$6,'Data Export'!E599-1,'Data Export'!D599-1)</f>
        <v>Peak</v>
      </c>
      <c r="G599" s="66">
        <v>369.9</v>
      </c>
      <c r="H599" s="66">
        <v>369.9</v>
      </c>
      <c r="I599" s="66">
        <v>66.099999999999994</v>
      </c>
    </row>
    <row r="600" spans="2:9">
      <c r="B600" s="64">
        <f t="shared" si="18"/>
        <v>45590</v>
      </c>
      <c r="C600" s="65">
        <f t="shared" si="19"/>
        <v>6</v>
      </c>
      <c r="D600" s="65">
        <f>IF(ISNUMBER(MATCH(B600,Holidays!$E$5:$E$134,0)),1,'Data Export'!C600)</f>
        <v>6</v>
      </c>
      <c r="E600" s="66">
        <v>22</v>
      </c>
      <c r="F600" s="66" t="str">
        <f ca="1">OFFSET('ToU Table'!$B$6,'Data Export'!E600-1,'Data Export'!D600-1)</f>
        <v>Standard</v>
      </c>
      <c r="G600" s="66">
        <v>240.59</v>
      </c>
      <c r="H600" s="66">
        <v>240.59</v>
      </c>
      <c r="I600" s="66">
        <v>176.1</v>
      </c>
    </row>
    <row r="601" spans="2:9">
      <c r="B601" s="64">
        <f t="shared" si="18"/>
        <v>45590</v>
      </c>
      <c r="C601" s="65">
        <f t="shared" si="19"/>
        <v>6</v>
      </c>
      <c r="D601" s="65">
        <f>IF(ISNUMBER(MATCH(B601,Holidays!$E$5:$E$134,0)),1,'Data Export'!C601)</f>
        <v>6</v>
      </c>
      <c r="E601" s="66">
        <v>23</v>
      </c>
      <c r="F601" s="66" t="str">
        <f ca="1">OFFSET('ToU Table'!$B$6,'Data Export'!E601-1,'Data Export'!D601-1)</f>
        <v>Off-peak</v>
      </c>
      <c r="G601" s="66">
        <v>148.96</v>
      </c>
      <c r="H601" s="66">
        <v>184.98</v>
      </c>
      <c r="I601" s="66">
        <v>221.8</v>
      </c>
    </row>
    <row r="602" spans="2:9">
      <c r="B602" s="64">
        <f t="shared" si="18"/>
        <v>45590</v>
      </c>
      <c r="C602" s="65">
        <f t="shared" si="19"/>
        <v>6</v>
      </c>
      <c r="D602" s="65">
        <f>IF(ISNUMBER(MATCH(B602,Holidays!$E$5:$E$134,0)),1,'Data Export'!C602)</f>
        <v>6</v>
      </c>
      <c r="E602" s="66">
        <v>24</v>
      </c>
      <c r="F602" s="66" t="str">
        <f ca="1">OFFSET('ToU Table'!$B$6,'Data Export'!E602-1,'Data Export'!D602-1)</f>
        <v>Off-peak</v>
      </c>
      <c r="G602" s="66">
        <v>120.93</v>
      </c>
      <c r="H602" s="66">
        <v>200.01</v>
      </c>
      <c r="I602" s="66">
        <v>235.5</v>
      </c>
    </row>
    <row r="603" spans="2:9">
      <c r="B603" s="64">
        <f t="shared" si="18"/>
        <v>45591</v>
      </c>
      <c r="C603" s="65">
        <f t="shared" si="19"/>
        <v>7</v>
      </c>
      <c r="D603" s="65">
        <f>IF(ISNUMBER(MATCH(B603,Holidays!$E$5:$E$134,0)),1,'Data Export'!C603)</f>
        <v>7</v>
      </c>
      <c r="E603" s="66">
        <v>1</v>
      </c>
      <c r="F603" s="66" t="str">
        <f ca="1">OFFSET('ToU Table'!$B$6,'Data Export'!E603-1,'Data Export'!D603-1)</f>
        <v>Off-peak</v>
      </c>
      <c r="G603" s="66">
        <v>109.81</v>
      </c>
      <c r="H603" s="66">
        <v>158.88999999999999</v>
      </c>
      <c r="I603" s="66">
        <v>154.5</v>
      </c>
    </row>
    <row r="604" spans="2:9">
      <c r="B604" s="64">
        <f t="shared" ref="B604:B667" si="20">B580+1</f>
        <v>45591</v>
      </c>
      <c r="C604" s="65">
        <f t="shared" si="19"/>
        <v>7</v>
      </c>
      <c r="D604" s="65">
        <f>IF(ISNUMBER(MATCH(B604,Holidays!$E$5:$E$134,0)),1,'Data Export'!C604)</f>
        <v>7</v>
      </c>
      <c r="E604" s="66">
        <v>2</v>
      </c>
      <c r="F604" s="66" t="str">
        <f ca="1">OFFSET('ToU Table'!$B$6,'Data Export'!E604-1,'Data Export'!D604-1)</f>
        <v>Off-peak</v>
      </c>
      <c r="G604" s="66">
        <v>109.2</v>
      </c>
      <c r="H604" s="66">
        <v>161.19999999999999</v>
      </c>
      <c r="I604" s="66">
        <v>151.9</v>
      </c>
    </row>
    <row r="605" spans="2:9">
      <c r="B605" s="64">
        <f t="shared" si="20"/>
        <v>45591</v>
      </c>
      <c r="C605" s="65">
        <f t="shared" si="19"/>
        <v>7</v>
      </c>
      <c r="D605" s="65">
        <f>IF(ISNUMBER(MATCH(B605,Holidays!$E$5:$E$134,0)),1,'Data Export'!C605)</f>
        <v>7</v>
      </c>
      <c r="E605" s="66">
        <v>3</v>
      </c>
      <c r="F605" s="66" t="str">
        <f ca="1">OFFSET('ToU Table'!$B$6,'Data Export'!E605-1,'Data Export'!D605-1)</f>
        <v>Off-peak</v>
      </c>
      <c r="G605" s="66">
        <v>109.97</v>
      </c>
      <c r="H605" s="66">
        <v>161.19999999999999</v>
      </c>
      <c r="I605" s="66">
        <v>146.5</v>
      </c>
    </row>
    <row r="606" spans="2:9">
      <c r="B606" s="64">
        <f t="shared" si="20"/>
        <v>45591</v>
      </c>
      <c r="C606" s="65">
        <f t="shared" si="19"/>
        <v>7</v>
      </c>
      <c r="D606" s="65">
        <f>IF(ISNUMBER(MATCH(B606,Holidays!$E$5:$E$134,0)),1,'Data Export'!C606)</f>
        <v>7</v>
      </c>
      <c r="E606" s="66">
        <v>4</v>
      </c>
      <c r="F606" s="66" t="str">
        <f ca="1">OFFSET('ToU Table'!$B$6,'Data Export'!E606-1,'Data Export'!D606-1)</f>
        <v>Off-peak</v>
      </c>
      <c r="G606" s="66">
        <v>112.25</v>
      </c>
      <c r="H606" s="66">
        <v>164.11</v>
      </c>
      <c r="I606" s="66">
        <v>132.6</v>
      </c>
    </row>
    <row r="607" spans="2:9">
      <c r="B607" s="64">
        <f t="shared" si="20"/>
        <v>45591</v>
      </c>
      <c r="C607" s="65">
        <f t="shared" si="19"/>
        <v>7</v>
      </c>
      <c r="D607" s="65">
        <f>IF(ISNUMBER(MATCH(B607,Holidays!$E$5:$E$134,0)),1,'Data Export'!C607)</f>
        <v>7</v>
      </c>
      <c r="E607" s="66">
        <v>5</v>
      </c>
      <c r="F607" s="66" t="str">
        <f ca="1">OFFSET('ToU Table'!$B$6,'Data Export'!E607-1,'Data Export'!D607-1)</f>
        <v>Off-peak</v>
      </c>
      <c r="G607" s="66">
        <v>114.34</v>
      </c>
      <c r="H607" s="66">
        <v>161.19999999999999</v>
      </c>
      <c r="I607" s="66">
        <v>127.7</v>
      </c>
    </row>
    <row r="608" spans="2:9">
      <c r="B608" s="64">
        <f t="shared" si="20"/>
        <v>45591</v>
      </c>
      <c r="C608" s="65">
        <f t="shared" si="19"/>
        <v>7</v>
      </c>
      <c r="D608" s="65">
        <f>IF(ISNUMBER(MATCH(B608,Holidays!$E$5:$E$134,0)),1,'Data Export'!C608)</f>
        <v>7</v>
      </c>
      <c r="E608" s="66">
        <v>6</v>
      </c>
      <c r="F608" s="66" t="str">
        <f ca="1">OFFSET('ToU Table'!$B$6,'Data Export'!E608-1,'Data Export'!D608-1)</f>
        <v>Off-peak</v>
      </c>
      <c r="G608" s="66">
        <v>200.05</v>
      </c>
      <c r="H608" s="66">
        <v>356.18</v>
      </c>
      <c r="I608" s="66">
        <v>76</v>
      </c>
    </row>
    <row r="609" spans="2:9">
      <c r="B609" s="64">
        <f t="shared" si="20"/>
        <v>45591</v>
      </c>
      <c r="C609" s="65">
        <f t="shared" si="19"/>
        <v>7</v>
      </c>
      <c r="D609" s="65">
        <f>IF(ISNUMBER(MATCH(B609,Holidays!$E$5:$E$134,0)),1,'Data Export'!C609)</f>
        <v>7</v>
      </c>
      <c r="E609" s="66">
        <v>7</v>
      </c>
      <c r="F609" s="66" t="str">
        <f ca="1">OFFSET('ToU Table'!$B$6,'Data Export'!E609-1,'Data Export'!D609-1)</f>
        <v>Off-peak</v>
      </c>
      <c r="G609" s="66">
        <v>200.03</v>
      </c>
      <c r="H609" s="66">
        <v>327.78</v>
      </c>
      <c r="I609" s="66">
        <v>76</v>
      </c>
    </row>
    <row r="610" spans="2:9">
      <c r="B610" s="64">
        <f t="shared" si="20"/>
        <v>45591</v>
      </c>
      <c r="C610" s="65">
        <f t="shared" si="19"/>
        <v>7</v>
      </c>
      <c r="D610" s="65">
        <f>IF(ISNUMBER(MATCH(B610,Holidays!$E$5:$E$134,0)),1,'Data Export'!C610)</f>
        <v>7</v>
      </c>
      <c r="E610" s="66">
        <v>8</v>
      </c>
      <c r="F610" s="66" t="str">
        <f ca="1">OFFSET('ToU Table'!$B$6,'Data Export'!E610-1,'Data Export'!D610-1)</f>
        <v>Standard</v>
      </c>
      <c r="G610" s="66">
        <v>153.31</v>
      </c>
      <c r="H610" s="66">
        <v>249.92</v>
      </c>
      <c r="I610" s="66">
        <v>20</v>
      </c>
    </row>
    <row r="611" spans="2:9">
      <c r="B611" s="64">
        <f t="shared" si="20"/>
        <v>45591</v>
      </c>
      <c r="C611" s="65">
        <f t="shared" si="19"/>
        <v>7</v>
      </c>
      <c r="D611" s="65">
        <f>IF(ISNUMBER(MATCH(B611,Holidays!$E$5:$E$134,0)),1,'Data Export'!C611)</f>
        <v>7</v>
      </c>
      <c r="E611" s="66">
        <v>9</v>
      </c>
      <c r="F611" s="66" t="str">
        <f ca="1">OFFSET('ToU Table'!$B$6,'Data Export'!E611-1,'Data Export'!D611-1)</f>
        <v>Standard</v>
      </c>
      <c r="G611" s="66">
        <v>186.29</v>
      </c>
      <c r="H611" s="66">
        <v>250</v>
      </c>
      <c r="I611" s="66">
        <v>0</v>
      </c>
    </row>
    <row r="612" spans="2:9">
      <c r="B612" s="64">
        <f t="shared" si="20"/>
        <v>45591</v>
      </c>
      <c r="C612" s="65">
        <f t="shared" si="19"/>
        <v>7</v>
      </c>
      <c r="D612" s="65">
        <f>IF(ISNUMBER(MATCH(B612,Holidays!$E$5:$E$134,0)),1,'Data Export'!C612)</f>
        <v>7</v>
      </c>
      <c r="E612" s="66">
        <v>10</v>
      </c>
      <c r="F612" s="66" t="str">
        <f ca="1">OFFSET('ToU Table'!$B$6,'Data Export'!E612-1,'Data Export'!D612-1)</f>
        <v>Standard</v>
      </c>
      <c r="G612" s="66">
        <v>163</v>
      </c>
      <c r="H612" s="66">
        <v>279.99</v>
      </c>
      <c r="I612" s="66">
        <v>3</v>
      </c>
    </row>
    <row r="613" spans="2:9">
      <c r="B613" s="64">
        <f t="shared" si="20"/>
        <v>45591</v>
      </c>
      <c r="C613" s="65">
        <f t="shared" si="19"/>
        <v>7</v>
      </c>
      <c r="D613" s="65">
        <f>IF(ISNUMBER(MATCH(B613,Holidays!$E$5:$E$134,0)),1,'Data Export'!C613)</f>
        <v>7</v>
      </c>
      <c r="E613" s="66">
        <v>11</v>
      </c>
      <c r="F613" s="66" t="str">
        <f ca="1">OFFSET('ToU Table'!$B$6,'Data Export'!E613-1,'Data Export'!D613-1)</f>
        <v>Standard</v>
      </c>
      <c r="G613" s="66">
        <v>171.26</v>
      </c>
      <c r="H613" s="66">
        <v>200.08</v>
      </c>
      <c r="I613" s="66">
        <v>17</v>
      </c>
    </row>
    <row r="614" spans="2:9">
      <c r="B614" s="64">
        <f t="shared" si="20"/>
        <v>45591</v>
      </c>
      <c r="C614" s="65">
        <f t="shared" si="19"/>
        <v>7</v>
      </c>
      <c r="D614" s="65">
        <f>IF(ISNUMBER(MATCH(B614,Holidays!$E$5:$E$134,0)),1,'Data Export'!C614)</f>
        <v>7</v>
      </c>
      <c r="E614" s="66">
        <v>12</v>
      </c>
      <c r="F614" s="66" t="str">
        <f ca="1">OFFSET('ToU Table'!$B$6,'Data Export'!E614-1,'Data Export'!D614-1)</f>
        <v>Standard</v>
      </c>
      <c r="G614" s="66">
        <v>171.26</v>
      </c>
      <c r="H614" s="66">
        <v>200.08</v>
      </c>
      <c r="I614" s="66">
        <v>17</v>
      </c>
    </row>
    <row r="615" spans="2:9">
      <c r="B615" s="64">
        <f t="shared" si="20"/>
        <v>45591</v>
      </c>
      <c r="C615" s="65">
        <f t="shared" si="19"/>
        <v>7</v>
      </c>
      <c r="D615" s="65">
        <f>IF(ISNUMBER(MATCH(B615,Holidays!$E$5:$E$134,0)),1,'Data Export'!C615)</f>
        <v>7</v>
      </c>
      <c r="E615" s="66">
        <v>13</v>
      </c>
      <c r="F615" s="66" t="str">
        <f ca="1">OFFSET('ToU Table'!$B$6,'Data Export'!E615-1,'Data Export'!D615-1)</f>
        <v>Off-peak</v>
      </c>
      <c r="G615" s="66">
        <v>131</v>
      </c>
      <c r="H615" s="66">
        <v>131</v>
      </c>
      <c r="I615" s="66">
        <v>201</v>
      </c>
    </row>
    <row r="616" spans="2:9">
      <c r="B616" s="64">
        <f t="shared" si="20"/>
        <v>45591</v>
      </c>
      <c r="C616" s="65">
        <f t="shared" si="19"/>
        <v>7</v>
      </c>
      <c r="D616" s="65">
        <f>IF(ISNUMBER(MATCH(B616,Holidays!$E$5:$E$134,0)),1,'Data Export'!C616)</f>
        <v>7</v>
      </c>
      <c r="E616" s="66">
        <v>14</v>
      </c>
      <c r="F616" s="66" t="str">
        <f ca="1">OFFSET('ToU Table'!$B$6,'Data Export'!E616-1,'Data Export'!D616-1)</f>
        <v>Off-peak</v>
      </c>
      <c r="G616" s="66">
        <v>131</v>
      </c>
      <c r="H616" s="66">
        <v>131</v>
      </c>
      <c r="I616" s="66">
        <v>201</v>
      </c>
    </row>
    <row r="617" spans="2:9">
      <c r="B617" s="64">
        <f t="shared" si="20"/>
        <v>45591</v>
      </c>
      <c r="C617" s="65">
        <f t="shared" si="19"/>
        <v>7</v>
      </c>
      <c r="D617" s="65">
        <f>IF(ISNUMBER(MATCH(B617,Holidays!$E$5:$E$134,0)),1,'Data Export'!C617)</f>
        <v>7</v>
      </c>
      <c r="E617" s="66">
        <v>15</v>
      </c>
      <c r="F617" s="66" t="str">
        <f ca="1">OFFSET('ToU Table'!$B$6,'Data Export'!E617-1,'Data Export'!D617-1)</f>
        <v>Off-peak</v>
      </c>
      <c r="G617" s="66">
        <v>131</v>
      </c>
      <c r="H617" s="66">
        <v>131</v>
      </c>
      <c r="I617" s="66">
        <v>201</v>
      </c>
    </row>
    <row r="618" spans="2:9">
      <c r="B618" s="64">
        <f t="shared" si="20"/>
        <v>45591</v>
      </c>
      <c r="C618" s="65">
        <f t="shared" si="19"/>
        <v>7</v>
      </c>
      <c r="D618" s="65">
        <f>IF(ISNUMBER(MATCH(B618,Holidays!$E$5:$E$134,0)),1,'Data Export'!C618)</f>
        <v>7</v>
      </c>
      <c r="E618" s="66">
        <v>16</v>
      </c>
      <c r="F618" s="66" t="str">
        <f ca="1">OFFSET('ToU Table'!$B$6,'Data Export'!E618-1,'Data Export'!D618-1)</f>
        <v>Off-peak</v>
      </c>
      <c r="G618" s="66">
        <v>123.86</v>
      </c>
      <c r="H618" s="66">
        <v>123.86</v>
      </c>
      <c r="I618" s="66">
        <v>200</v>
      </c>
    </row>
    <row r="619" spans="2:9">
      <c r="B619" s="64">
        <f t="shared" si="20"/>
        <v>45591</v>
      </c>
      <c r="C619" s="65">
        <f t="shared" si="19"/>
        <v>7</v>
      </c>
      <c r="D619" s="65">
        <f>IF(ISNUMBER(MATCH(B619,Holidays!$E$5:$E$134,0)),1,'Data Export'!C619)</f>
        <v>7</v>
      </c>
      <c r="E619" s="66">
        <v>17</v>
      </c>
      <c r="F619" s="66" t="str">
        <f ca="1">OFFSET('ToU Table'!$B$6,'Data Export'!E619-1,'Data Export'!D619-1)</f>
        <v>Off-peak</v>
      </c>
      <c r="G619" s="66">
        <v>153.5</v>
      </c>
      <c r="H619" s="66">
        <v>165.72</v>
      </c>
      <c r="I619" s="66">
        <v>71</v>
      </c>
    </row>
    <row r="620" spans="2:9">
      <c r="B620" s="64">
        <f t="shared" si="20"/>
        <v>45591</v>
      </c>
      <c r="C620" s="65">
        <f t="shared" si="19"/>
        <v>7</v>
      </c>
      <c r="D620" s="65">
        <f>IF(ISNUMBER(MATCH(B620,Holidays!$E$5:$E$134,0)),1,'Data Export'!C620)</f>
        <v>7</v>
      </c>
      <c r="E620" s="66">
        <v>18</v>
      </c>
      <c r="F620" s="66" t="str">
        <f ca="1">OFFSET('ToU Table'!$B$6,'Data Export'!E620-1,'Data Export'!D620-1)</f>
        <v>Off-peak</v>
      </c>
      <c r="G620" s="66">
        <v>250.05</v>
      </c>
      <c r="H620" s="66">
        <v>250.05</v>
      </c>
      <c r="I620" s="66">
        <v>205.5</v>
      </c>
    </row>
    <row r="621" spans="2:9">
      <c r="B621" s="64">
        <f t="shared" si="20"/>
        <v>45591</v>
      </c>
      <c r="C621" s="65">
        <f t="shared" si="19"/>
        <v>7</v>
      </c>
      <c r="D621" s="65">
        <f>IF(ISNUMBER(MATCH(B621,Holidays!$E$5:$E$134,0)),1,'Data Export'!C621)</f>
        <v>7</v>
      </c>
      <c r="E621" s="66">
        <v>19</v>
      </c>
      <c r="F621" s="66" t="str">
        <f ca="1">OFFSET('ToU Table'!$B$6,'Data Export'!E621-1,'Data Export'!D621-1)</f>
        <v>Standard</v>
      </c>
      <c r="G621" s="66">
        <v>250.08</v>
      </c>
      <c r="H621" s="66">
        <v>250.08</v>
      </c>
      <c r="I621" s="66">
        <v>208.7</v>
      </c>
    </row>
    <row r="622" spans="2:9">
      <c r="B622" s="64">
        <f t="shared" si="20"/>
        <v>45591</v>
      </c>
      <c r="C622" s="65">
        <f t="shared" si="19"/>
        <v>7</v>
      </c>
      <c r="D622" s="65">
        <f>IF(ISNUMBER(MATCH(B622,Holidays!$E$5:$E$134,0)),1,'Data Export'!C622)</f>
        <v>7</v>
      </c>
      <c r="E622" s="66">
        <v>20</v>
      </c>
      <c r="F622" s="66" t="str">
        <f ca="1">OFFSET('ToU Table'!$B$6,'Data Export'!E622-1,'Data Export'!D622-1)</f>
        <v>Standard</v>
      </c>
      <c r="G622" s="66">
        <v>299.93</v>
      </c>
      <c r="H622" s="66">
        <v>299.91000000000003</v>
      </c>
      <c r="I622" s="66">
        <v>215</v>
      </c>
    </row>
    <row r="623" spans="2:9">
      <c r="B623" s="64">
        <f t="shared" si="20"/>
        <v>45591</v>
      </c>
      <c r="C623" s="65">
        <f t="shared" si="19"/>
        <v>7</v>
      </c>
      <c r="D623" s="65">
        <f>IF(ISNUMBER(MATCH(B623,Holidays!$E$5:$E$134,0)),1,'Data Export'!C623)</f>
        <v>7</v>
      </c>
      <c r="E623" s="66">
        <v>21</v>
      </c>
      <c r="F623" s="66" t="str">
        <f ca="1">OFFSET('ToU Table'!$B$6,'Data Export'!E623-1,'Data Export'!D623-1)</f>
        <v>Off-peak</v>
      </c>
      <c r="G623" s="66">
        <v>350.83</v>
      </c>
      <c r="H623" s="66">
        <v>350.83</v>
      </c>
      <c r="I623" s="66">
        <v>251</v>
      </c>
    </row>
    <row r="624" spans="2:9">
      <c r="B624" s="64">
        <f t="shared" si="20"/>
        <v>45591</v>
      </c>
      <c r="C624" s="65">
        <f t="shared" si="19"/>
        <v>7</v>
      </c>
      <c r="D624" s="65">
        <f>IF(ISNUMBER(MATCH(B624,Holidays!$E$5:$E$134,0)),1,'Data Export'!C624)</f>
        <v>7</v>
      </c>
      <c r="E624" s="66">
        <v>22</v>
      </c>
      <c r="F624" s="66" t="str">
        <f ca="1">OFFSET('ToU Table'!$B$6,'Data Export'!E624-1,'Data Export'!D624-1)</f>
        <v>Off-peak</v>
      </c>
      <c r="G624" s="66">
        <v>236.49</v>
      </c>
      <c r="H624" s="66">
        <v>236.49</v>
      </c>
      <c r="I624" s="66">
        <v>211</v>
      </c>
    </row>
    <row r="625" spans="2:9">
      <c r="B625" s="64">
        <f t="shared" si="20"/>
        <v>45591</v>
      </c>
      <c r="C625" s="65">
        <f t="shared" si="19"/>
        <v>7</v>
      </c>
      <c r="D625" s="65">
        <f>IF(ISNUMBER(MATCH(B625,Holidays!$E$5:$E$134,0)),1,'Data Export'!C625)</f>
        <v>7</v>
      </c>
      <c r="E625" s="66">
        <v>23</v>
      </c>
      <c r="F625" s="66" t="str">
        <f ca="1">OFFSET('ToU Table'!$B$6,'Data Export'!E625-1,'Data Export'!D625-1)</f>
        <v>Off-peak</v>
      </c>
      <c r="G625" s="66">
        <v>162.75</v>
      </c>
      <c r="H625" s="66">
        <v>162.75</v>
      </c>
      <c r="I625" s="66">
        <v>236</v>
      </c>
    </row>
    <row r="626" spans="2:9">
      <c r="B626" s="64">
        <f t="shared" si="20"/>
        <v>45591</v>
      </c>
      <c r="C626" s="65">
        <f t="shared" si="19"/>
        <v>7</v>
      </c>
      <c r="D626" s="65">
        <f>IF(ISNUMBER(MATCH(B626,Holidays!$E$5:$E$134,0)),1,'Data Export'!C626)</f>
        <v>7</v>
      </c>
      <c r="E626" s="66">
        <v>24</v>
      </c>
      <c r="F626" s="66" t="str">
        <f ca="1">OFFSET('ToU Table'!$B$6,'Data Export'!E626-1,'Data Export'!D626-1)</f>
        <v>Off-peak</v>
      </c>
      <c r="G626" s="66">
        <v>161.21</v>
      </c>
      <c r="H626" s="66">
        <v>163.15</v>
      </c>
      <c r="I626" s="66">
        <v>216</v>
      </c>
    </row>
    <row r="627" spans="2:9">
      <c r="B627" s="64">
        <f t="shared" si="20"/>
        <v>45592</v>
      </c>
      <c r="C627" s="65">
        <f t="shared" si="19"/>
        <v>1</v>
      </c>
      <c r="D627" s="65">
        <f>IF(ISNUMBER(MATCH(B627,Holidays!$E$5:$E$134,0)),1,'Data Export'!C627)</f>
        <v>1</v>
      </c>
      <c r="E627" s="66">
        <v>1</v>
      </c>
      <c r="F627" s="66" t="str">
        <f ca="1">OFFSET('ToU Table'!$B$6,'Data Export'!E627-1,'Data Export'!D627-1)</f>
        <v>Off-peak</v>
      </c>
      <c r="G627" s="66">
        <v>117.9</v>
      </c>
      <c r="H627" s="66">
        <v>157.47</v>
      </c>
      <c r="I627" s="66">
        <v>62.8</v>
      </c>
    </row>
    <row r="628" spans="2:9">
      <c r="B628" s="64">
        <f t="shared" si="20"/>
        <v>45592</v>
      </c>
      <c r="C628" s="65">
        <f t="shared" si="19"/>
        <v>1</v>
      </c>
      <c r="D628" s="65">
        <f>IF(ISNUMBER(MATCH(B628,Holidays!$E$5:$E$134,0)),1,'Data Export'!C628)</f>
        <v>1</v>
      </c>
      <c r="E628" s="66">
        <v>2</v>
      </c>
      <c r="F628" s="66" t="str">
        <f ca="1">OFFSET('ToU Table'!$B$6,'Data Export'!E628-1,'Data Export'!D628-1)</f>
        <v>Off-peak</v>
      </c>
      <c r="G628" s="66">
        <v>117.22</v>
      </c>
      <c r="H628" s="66">
        <v>157.47</v>
      </c>
      <c r="I628" s="66">
        <v>71.599999999999994</v>
      </c>
    </row>
    <row r="629" spans="2:9">
      <c r="B629" s="64">
        <f t="shared" si="20"/>
        <v>45592</v>
      </c>
      <c r="C629" s="65">
        <f t="shared" si="19"/>
        <v>1</v>
      </c>
      <c r="D629" s="65">
        <f>IF(ISNUMBER(MATCH(B629,Holidays!$E$5:$E$134,0)),1,'Data Export'!C629)</f>
        <v>1</v>
      </c>
      <c r="E629" s="66">
        <v>3</v>
      </c>
      <c r="F629" s="66" t="str">
        <f ca="1">OFFSET('ToU Table'!$B$6,'Data Export'!E629-1,'Data Export'!D629-1)</f>
        <v>Off-peak</v>
      </c>
      <c r="G629" s="66">
        <v>116.54</v>
      </c>
      <c r="H629" s="66">
        <v>157.47</v>
      </c>
      <c r="I629" s="66">
        <v>80.3</v>
      </c>
    </row>
    <row r="630" spans="2:9">
      <c r="B630" s="64">
        <f t="shared" si="20"/>
        <v>45592</v>
      </c>
      <c r="C630" s="65">
        <f t="shared" si="19"/>
        <v>1</v>
      </c>
      <c r="D630" s="65">
        <f>IF(ISNUMBER(MATCH(B630,Holidays!$E$5:$E$134,0)),1,'Data Export'!C630)</f>
        <v>1</v>
      </c>
      <c r="E630" s="66">
        <v>4</v>
      </c>
      <c r="F630" s="66" t="str">
        <f ca="1">OFFSET('ToU Table'!$B$6,'Data Export'!E630-1,'Data Export'!D630-1)</f>
        <v>Off-peak</v>
      </c>
      <c r="G630" s="66">
        <v>116.54</v>
      </c>
      <c r="H630" s="66">
        <v>158.47999999999999</v>
      </c>
      <c r="I630" s="66">
        <v>84.6</v>
      </c>
    </row>
    <row r="631" spans="2:9">
      <c r="B631" s="64">
        <f t="shared" si="20"/>
        <v>45592</v>
      </c>
      <c r="C631" s="65">
        <f t="shared" si="19"/>
        <v>1</v>
      </c>
      <c r="D631" s="65">
        <f>IF(ISNUMBER(MATCH(B631,Holidays!$E$5:$E$134,0)),1,'Data Export'!C631)</f>
        <v>1</v>
      </c>
      <c r="E631" s="66">
        <v>5</v>
      </c>
      <c r="F631" s="66" t="str">
        <f ca="1">OFFSET('ToU Table'!$B$6,'Data Export'!E631-1,'Data Export'!D631-1)</f>
        <v>Off-peak</v>
      </c>
      <c r="G631" s="66">
        <v>127.45</v>
      </c>
      <c r="H631" s="66">
        <v>158.79</v>
      </c>
      <c r="I631" s="66">
        <v>71.2</v>
      </c>
    </row>
    <row r="632" spans="2:9">
      <c r="B632" s="64">
        <f t="shared" si="20"/>
        <v>45592</v>
      </c>
      <c r="C632" s="65">
        <f t="shared" si="19"/>
        <v>1</v>
      </c>
      <c r="D632" s="65">
        <f>IF(ISNUMBER(MATCH(B632,Holidays!$E$5:$E$134,0)),1,'Data Export'!C632)</f>
        <v>1</v>
      </c>
      <c r="E632" s="66">
        <v>6</v>
      </c>
      <c r="F632" s="66" t="str">
        <f ca="1">OFFSET('ToU Table'!$B$6,'Data Export'!E632-1,'Data Export'!D632-1)</f>
        <v>Off-peak</v>
      </c>
      <c r="G632" s="66">
        <v>200.06</v>
      </c>
      <c r="H632" s="66">
        <v>356.44</v>
      </c>
      <c r="I632" s="66">
        <v>40</v>
      </c>
    </row>
    <row r="633" spans="2:9">
      <c r="B633" s="64">
        <f t="shared" si="20"/>
        <v>45592</v>
      </c>
      <c r="C633" s="65">
        <f t="shared" si="19"/>
        <v>1</v>
      </c>
      <c r="D633" s="65">
        <f>IF(ISNUMBER(MATCH(B633,Holidays!$E$5:$E$134,0)),1,'Data Export'!C633)</f>
        <v>1</v>
      </c>
      <c r="E633" s="66">
        <v>7</v>
      </c>
      <c r="F633" s="66" t="str">
        <f ca="1">OFFSET('ToU Table'!$B$6,'Data Export'!E633-1,'Data Export'!D633-1)</f>
        <v>Off-peak</v>
      </c>
      <c r="G633" s="66">
        <v>200.06</v>
      </c>
      <c r="H633" s="66">
        <v>322.44</v>
      </c>
      <c r="I633" s="66">
        <v>88</v>
      </c>
    </row>
    <row r="634" spans="2:9">
      <c r="B634" s="64">
        <f t="shared" si="20"/>
        <v>45592</v>
      </c>
      <c r="C634" s="65">
        <f t="shared" si="19"/>
        <v>1</v>
      </c>
      <c r="D634" s="65">
        <f>IF(ISNUMBER(MATCH(B634,Holidays!$E$5:$E$134,0)),1,'Data Export'!C634)</f>
        <v>1</v>
      </c>
      <c r="E634" s="66">
        <v>8</v>
      </c>
      <c r="F634" s="66" t="str">
        <f ca="1">OFFSET('ToU Table'!$B$6,'Data Export'!E634-1,'Data Export'!D634-1)</f>
        <v>Off-peak</v>
      </c>
      <c r="G634" s="66">
        <v>191.67</v>
      </c>
      <c r="H634" s="66">
        <v>200.04</v>
      </c>
      <c r="I634" s="66">
        <v>82.4</v>
      </c>
    </row>
    <row r="635" spans="2:9">
      <c r="B635" s="64">
        <f t="shared" si="20"/>
        <v>45592</v>
      </c>
      <c r="C635" s="65">
        <f t="shared" si="19"/>
        <v>1</v>
      </c>
      <c r="D635" s="65">
        <f>IF(ISNUMBER(MATCH(B635,Holidays!$E$5:$E$134,0)),1,'Data Export'!C635)</f>
        <v>1</v>
      </c>
      <c r="E635" s="66">
        <v>9</v>
      </c>
      <c r="F635" s="66" t="str">
        <f ca="1">OFFSET('ToU Table'!$B$6,'Data Export'!E635-1,'Data Export'!D635-1)</f>
        <v>Off-peak</v>
      </c>
      <c r="G635" s="66">
        <v>191.67</v>
      </c>
      <c r="H635" s="66">
        <v>200.07</v>
      </c>
      <c r="I635" s="66">
        <v>55.1</v>
      </c>
    </row>
    <row r="636" spans="2:9">
      <c r="B636" s="64">
        <f t="shared" si="20"/>
        <v>45592</v>
      </c>
      <c r="C636" s="65">
        <f t="shared" si="19"/>
        <v>1</v>
      </c>
      <c r="D636" s="65">
        <f>IF(ISNUMBER(MATCH(B636,Holidays!$E$5:$E$134,0)),1,'Data Export'!C636)</f>
        <v>1</v>
      </c>
      <c r="E636" s="66">
        <v>10</v>
      </c>
      <c r="F636" s="66" t="str">
        <f ca="1">OFFSET('ToU Table'!$B$6,'Data Export'!E636-1,'Data Export'!D636-1)</f>
        <v>Off-peak</v>
      </c>
      <c r="G636" s="66">
        <v>131</v>
      </c>
      <c r="H636" s="66">
        <v>154.85</v>
      </c>
      <c r="I636" s="66">
        <v>65</v>
      </c>
    </row>
    <row r="637" spans="2:9">
      <c r="B637" s="64">
        <f t="shared" si="20"/>
        <v>45592</v>
      </c>
      <c r="C637" s="65">
        <f t="shared" si="19"/>
        <v>1</v>
      </c>
      <c r="D637" s="65">
        <f>IF(ISNUMBER(MATCH(B637,Holidays!$E$5:$E$134,0)),1,'Data Export'!C637)</f>
        <v>1</v>
      </c>
      <c r="E637" s="66">
        <v>11</v>
      </c>
      <c r="F637" s="66" t="str">
        <f ca="1">OFFSET('ToU Table'!$B$6,'Data Export'!E637-1,'Data Export'!D637-1)</f>
        <v>Off-peak</v>
      </c>
      <c r="G637" s="66">
        <v>145</v>
      </c>
      <c r="H637" s="66">
        <v>164.89</v>
      </c>
      <c r="I637" s="66">
        <v>113</v>
      </c>
    </row>
    <row r="638" spans="2:9">
      <c r="B638" s="64">
        <f t="shared" si="20"/>
        <v>45592</v>
      </c>
      <c r="C638" s="65">
        <f t="shared" si="19"/>
        <v>1</v>
      </c>
      <c r="D638" s="65">
        <f>IF(ISNUMBER(MATCH(B638,Holidays!$E$5:$E$134,0)),1,'Data Export'!C638)</f>
        <v>1</v>
      </c>
      <c r="E638" s="66">
        <v>12</v>
      </c>
      <c r="F638" s="66" t="str">
        <f ca="1">OFFSET('ToU Table'!$B$6,'Data Export'!E638-1,'Data Export'!D638-1)</f>
        <v>Off-peak</v>
      </c>
      <c r="G638" s="66">
        <v>145</v>
      </c>
      <c r="H638" s="66">
        <v>164.89</v>
      </c>
      <c r="I638" s="66">
        <v>113</v>
      </c>
    </row>
    <row r="639" spans="2:9">
      <c r="B639" s="64">
        <f t="shared" si="20"/>
        <v>45592</v>
      </c>
      <c r="C639" s="65">
        <f t="shared" si="19"/>
        <v>1</v>
      </c>
      <c r="D639" s="65">
        <f>IF(ISNUMBER(MATCH(B639,Holidays!$E$5:$E$134,0)),1,'Data Export'!C639)</f>
        <v>1</v>
      </c>
      <c r="E639" s="66">
        <v>13</v>
      </c>
      <c r="F639" s="66" t="str">
        <f ca="1">OFFSET('ToU Table'!$B$6,'Data Export'!E639-1,'Data Export'!D639-1)</f>
        <v>Off-peak</v>
      </c>
      <c r="G639" s="66">
        <v>145</v>
      </c>
      <c r="H639" s="66">
        <v>164.89</v>
      </c>
      <c r="I639" s="66">
        <v>113</v>
      </c>
    </row>
    <row r="640" spans="2:9">
      <c r="B640" s="64">
        <f t="shared" si="20"/>
        <v>45592</v>
      </c>
      <c r="C640" s="65">
        <f t="shared" si="19"/>
        <v>1</v>
      </c>
      <c r="D640" s="65">
        <f>IF(ISNUMBER(MATCH(B640,Holidays!$E$5:$E$134,0)),1,'Data Export'!C640)</f>
        <v>1</v>
      </c>
      <c r="E640" s="66">
        <v>14</v>
      </c>
      <c r="F640" s="66" t="str">
        <f ca="1">OFFSET('ToU Table'!$B$6,'Data Export'!E640-1,'Data Export'!D640-1)</f>
        <v>Off-peak</v>
      </c>
      <c r="G640" s="66">
        <v>145</v>
      </c>
      <c r="H640" s="66">
        <v>164.89</v>
      </c>
      <c r="I640" s="66">
        <v>113</v>
      </c>
    </row>
    <row r="641" spans="2:9">
      <c r="B641" s="64">
        <f t="shared" si="20"/>
        <v>45592</v>
      </c>
      <c r="C641" s="65">
        <f t="shared" si="19"/>
        <v>1</v>
      </c>
      <c r="D641" s="65">
        <f>IF(ISNUMBER(MATCH(B641,Holidays!$E$5:$E$134,0)),1,'Data Export'!C641)</f>
        <v>1</v>
      </c>
      <c r="E641" s="66">
        <v>15</v>
      </c>
      <c r="F641" s="66" t="str">
        <f ca="1">OFFSET('ToU Table'!$B$6,'Data Export'!E641-1,'Data Export'!D641-1)</f>
        <v>Off-peak</v>
      </c>
      <c r="G641" s="66">
        <v>144.99</v>
      </c>
      <c r="H641" s="66">
        <v>165.27</v>
      </c>
      <c r="I641" s="66">
        <v>118</v>
      </c>
    </row>
    <row r="642" spans="2:9">
      <c r="B642" s="64">
        <f t="shared" si="20"/>
        <v>45592</v>
      </c>
      <c r="C642" s="65">
        <f t="shared" si="19"/>
        <v>1</v>
      </c>
      <c r="D642" s="65">
        <f>IF(ISNUMBER(MATCH(B642,Holidays!$E$5:$E$134,0)),1,'Data Export'!C642)</f>
        <v>1</v>
      </c>
      <c r="E642" s="66">
        <v>16</v>
      </c>
      <c r="F642" s="66" t="str">
        <f ca="1">OFFSET('ToU Table'!$B$6,'Data Export'!E642-1,'Data Export'!D642-1)</f>
        <v>Off-peak</v>
      </c>
      <c r="G642" s="66">
        <v>132.85</v>
      </c>
      <c r="H642" s="66">
        <v>153.1</v>
      </c>
      <c r="I642" s="66">
        <v>118</v>
      </c>
    </row>
    <row r="643" spans="2:9">
      <c r="B643" s="64">
        <f t="shared" si="20"/>
        <v>45592</v>
      </c>
      <c r="C643" s="65">
        <f t="shared" si="19"/>
        <v>1</v>
      </c>
      <c r="D643" s="65">
        <f>IF(ISNUMBER(MATCH(B643,Holidays!$E$5:$E$134,0)),1,'Data Export'!C643)</f>
        <v>1</v>
      </c>
      <c r="E643" s="66">
        <v>17</v>
      </c>
      <c r="F643" s="66" t="str">
        <f ca="1">OFFSET('ToU Table'!$B$6,'Data Export'!E643-1,'Data Export'!D643-1)</f>
        <v>Off-peak</v>
      </c>
      <c r="G643" s="66">
        <v>153.91</v>
      </c>
      <c r="H643" s="66">
        <v>241.25</v>
      </c>
      <c r="I643" s="66">
        <v>70</v>
      </c>
    </row>
    <row r="644" spans="2:9">
      <c r="B644" s="64">
        <f t="shared" si="20"/>
        <v>45592</v>
      </c>
      <c r="C644" s="65">
        <f t="shared" ref="C644:C707" si="21">WEEKDAY(B644)</f>
        <v>1</v>
      </c>
      <c r="D644" s="65">
        <f>IF(ISNUMBER(MATCH(B644,Holidays!$E$5:$E$134,0)),1,'Data Export'!C644)</f>
        <v>1</v>
      </c>
      <c r="E644" s="66">
        <v>18</v>
      </c>
      <c r="F644" s="66" t="str">
        <f ca="1">OFFSET('ToU Table'!$B$6,'Data Export'!E644-1,'Data Export'!D644-1)</f>
        <v>Off-peak</v>
      </c>
      <c r="G644" s="66">
        <v>250.02</v>
      </c>
      <c r="H644" s="66">
        <v>250.02</v>
      </c>
      <c r="I644" s="66">
        <v>202.9</v>
      </c>
    </row>
    <row r="645" spans="2:9">
      <c r="B645" s="64">
        <f t="shared" si="20"/>
        <v>45592</v>
      </c>
      <c r="C645" s="65">
        <f t="shared" si="21"/>
        <v>1</v>
      </c>
      <c r="D645" s="65">
        <f>IF(ISNUMBER(MATCH(B645,Holidays!$E$5:$E$134,0)),1,'Data Export'!C645)</f>
        <v>1</v>
      </c>
      <c r="E645" s="66">
        <v>19</v>
      </c>
      <c r="F645" s="66" t="str">
        <f ca="1">OFFSET('ToU Table'!$B$6,'Data Export'!E645-1,'Data Export'!D645-1)</f>
        <v>Off-peak</v>
      </c>
      <c r="G645" s="66">
        <v>303.10000000000002</v>
      </c>
      <c r="H645" s="66">
        <v>299.99</v>
      </c>
      <c r="I645" s="66">
        <v>142</v>
      </c>
    </row>
    <row r="646" spans="2:9">
      <c r="B646" s="64">
        <f t="shared" si="20"/>
        <v>45592</v>
      </c>
      <c r="C646" s="65">
        <f t="shared" si="21"/>
        <v>1</v>
      </c>
      <c r="D646" s="65">
        <f>IF(ISNUMBER(MATCH(B646,Holidays!$E$5:$E$134,0)),1,'Data Export'!C646)</f>
        <v>1</v>
      </c>
      <c r="E646" s="66">
        <v>20</v>
      </c>
      <c r="F646" s="66" t="str">
        <f ca="1">OFFSET('ToU Table'!$B$6,'Data Export'!E646-1,'Data Export'!D646-1)</f>
        <v>Off-peak</v>
      </c>
      <c r="G646" s="66">
        <v>345.24</v>
      </c>
      <c r="H646" s="66">
        <v>341.39</v>
      </c>
      <c r="I646" s="66">
        <v>198.2</v>
      </c>
    </row>
    <row r="647" spans="2:9">
      <c r="B647" s="64">
        <f t="shared" si="20"/>
        <v>45592</v>
      </c>
      <c r="C647" s="65">
        <f t="shared" si="21"/>
        <v>1</v>
      </c>
      <c r="D647" s="65">
        <f>IF(ISNUMBER(MATCH(B647,Holidays!$E$5:$E$134,0)),1,'Data Export'!C647)</f>
        <v>1</v>
      </c>
      <c r="E647" s="66">
        <v>21</v>
      </c>
      <c r="F647" s="66" t="str">
        <f ca="1">OFFSET('ToU Table'!$B$6,'Data Export'!E647-1,'Data Export'!D647-1)</f>
        <v>Off-peak</v>
      </c>
      <c r="G647" s="66">
        <v>360.17</v>
      </c>
      <c r="H647" s="66">
        <v>360.17</v>
      </c>
      <c r="I647" s="66">
        <v>231</v>
      </c>
    </row>
    <row r="648" spans="2:9">
      <c r="B648" s="64">
        <f t="shared" si="20"/>
        <v>45592</v>
      </c>
      <c r="C648" s="65">
        <f t="shared" si="21"/>
        <v>1</v>
      </c>
      <c r="D648" s="65">
        <f>IF(ISNUMBER(MATCH(B648,Holidays!$E$5:$E$134,0)),1,'Data Export'!C648)</f>
        <v>1</v>
      </c>
      <c r="E648" s="66">
        <v>22</v>
      </c>
      <c r="F648" s="66" t="str">
        <f ca="1">OFFSET('ToU Table'!$B$6,'Data Export'!E648-1,'Data Export'!D648-1)</f>
        <v>Off-peak</v>
      </c>
      <c r="G648" s="66">
        <v>237.02</v>
      </c>
      <c r="H648" s="66">
        <v>237.02</v>
      </c>
      <c r="I648" s="66">
        <v>211</v>
      </c>
    </row>
    <row r="649" spans="2:9">
      <c r="B649" s="64">
        <f t="shared" si="20"/>
        <v>45592</v>
      </c>
      <c r="C649" s="65">
        <f t="shared" si="21"/>
        <v>1</v>
      </c>
      <c r="D649" s="65">
        <f>IF(ISNUMBER(MATCH(B649,Holidays!$E$5:$E$134,0)),1,'Data Export'!C649)</f>
        <v>1</v>
      </c>
      <c r="E649" s="66">
        <v>23</v>
      </c>
      <c r="F649" s="66" t="str">
        <f ca="1">OFFSET('ToU Table'!$B$6,'Data Export'!E649-1,'Data Export'!D649-1)</f>
        <v>Off-peak</v>
      </c>
      <c r="G649" s="66">
        <v>162.57</v>
      </c>
      <c r="H649" s="66">
        <v>200.02</v>
      </c>
      <c r="I649" s="66">
        <v>119</v>
      </c>
    </row>
    <row r="650" spans="2:9">
      <c r="B650" s="64">
        <f t="shared" si="20"/>
        <v>45592</v>
      </c>
      <c r="C650" s="65">
        <f t="shared" si="21"/>
        <v>1</v>
      </c>
      <c r="D650" s="65">
        <f>IF(ISNUMBER(MATCH(B650,Holidays!$E$5:$E$134,0)),1,'Data Export'!C650)</f>
        <v>1</v>
      </c>
      <c r="E650" s="66">
        <v>24</v>
      </c>
      <c r="F650" s="66" t="str">
        <f ca="1">OFFSET('ToU Table'!$B$6,'Data Export'!E650-1,'Data Export'!D650-1)</f>
        <v>Off-peak</v>
      </c>
      <c r="G650" s="66">
        <v>162.72</v>
      </c>
      <c r="H650" s="66">
        <v>200.04</v>
      </c>
      <c r="I650" s="66">
        <v>94</v>
      </c>
    </row>
    <row r="651" spans="2:9">
      <c r="B651" s="64">
        <f t="shared" si="20"/>
        <v>45593</v>
      </c>
      <c r="C651" s="65">
        <f t="shared" si="21"/>
        <v>2</v>
      </c>
      <c r="D651" s="65">
        <f>IF(ISNUMBER(MATCH(B651,Holidays!$E$5:$E$134,0)),1,'Data Export'!C651)</f>
        <v>2</v>
      </c>
      <c r="E651" s="66">
        <v>1</v>
      </c>
      <c r="F651" s="66" t="str">
        <f ca="1">OFFSET('ToU Table'!$B$6,'Data Export'!E651-1,'Data Export'!D651-1)</f>
        <v>Off-peak</v>
      </c>
      <c r="G651" s="66">
        <v>116.86</v>
      </c>
      <c r="H651" s="66">
        <v>153</v>
      </c>
      <c r="I651" s="66">
        <v>78.7</v>
      </c>
    </row>
    <row r="652" spans="2:9">
      <c r="B652" s="64">
        <f t="shared" si="20"/>
        <v>45593</v>
      </c>
      <c r="C652" s="65">
        <f t="shared" si="21"/>
        <v>2</v>
      </c>
      <c r="D652" s="65">
        <f>IF(ISNUMBER(MATCH(B652,Holidays!$E$5:$E$134,0)),1,'Data Export'!C652)</f>
        <v>2</v>
      </c>
      <c r="E652" s="66">
        <v>2</v>
      </c>
      <c r="F652" s="66" t="str">
        <f ca="1">OFFSET('ToU Table'!$B$6,'Data Export'!E652-1,'Data Export'!D652-1)</f>
        <v>Off-peak</v>
      </c>
      <c r="G652" s="66">
        <v>115</v>
      </c>
      <c r="H652" s="66">
        <v>153</v>
      </c>
      <c r="I652" s="66">
        <v>87.6</v>
      </c>
    </row>
    <row r="653" spans="2:9">
      <c r="B653" s="64">
        <f t="shared" si="20"/>
        <v>45593</v>
      </c>
      <c r="C653" s="65">
        <f t="shared" si="21"/>
        <v>2</v>
      </c>
      <c r="D653" s="65">
        <f>IF(ISNUMBER(MATCH(B653,Holidays!$E$5:$E$134,0)),1,'Data Export'!C653)</f>
        <v>2</v>
      </c>
      <c r="E653" s="66">
        <v>3</v>
      </c>
      <c r="F653" s="66" t="str">
        <f ca="1">OFFSET('ToU Table'!$B$6,'Data Export'!E653-1,'Data Export'!D653-1)</f>
        <v>Off-peak</v>
      </c>
      <c r="G653" s="66">
        <v>115</v>
      </c>
      <c r="H653" s="66">
        <v>153</v>
      </c>
      <c r="I653" s="66">
        <v>92</v>
      </c>
    </row>
    <row r="654" spans="2:9">
      <c r="B654" s="64">
        <f t="shared" si="20"/>
        <v>45593</v>
      </c>
      <c r="C654" s="65">
        <f t="shared" si="21"/>
        <v>2</v>
      </c>
      <c r="D654" s="65">
        <f>IF(ISNUMBER(MATCH(B654,Holidays!$E$5:$E$134,0)),1,'Data Export'!C654)</f>
        <v>2</v>
      </c>
      <c r="E654" s="66">
        <v>4</v>
      </c>
      <c r="F654" s="66" t="str">
        <f ca="1">OFFSET('ToU Table'!$B$6,'Data Export'!E654-1,'Data Export'!D654-1)</f>
        <v>Off-peak</v>
      </c>
      <c r="G654" s="66">
        <v>115</v>
      </c>
      <c r="H654" s="66">
        <v>153</v>
      </c>
      <c r="I654" s="66">
        <v>91.9</v>
      </c>
    </row>
    <row r="655" spans="2:9">
      <c r="B655" s="64">
        <f t="shared" si="20"/>
        <v>45593</v>
      </c>
      <c r="C655" s="65">
        <f t="shared" si="21"/>
        <v>2</v>
      </c>
      <c r="D655" s="65">
        <f>IF(ISNUMBER(MATCH(B655,Holidays!$E$5:$E$134,0)),1,'Data Export'!C655)</f>
        <v>2</v>
      </c>
      <c r="E655" s="66">
        <v>5</v>
      </c>
      <c r="F655" s="66" t="str">
        <f ca="1">OFFSET('ToU Table'!$B$6,'Data Export'!E655-1,'Data Export'!D655-1)</f>
        <v>Off-peak</v>
      </c>
      <c r="G655" s="66">
        <v>124.9</v>
      </c>
      <c r="H655" s="66">
        <v>152.02000000000001</v>
      </c>
      <c r="I655" s="66">
        <v>110</v>
      </c>
    </row>
    <row r="656" spans="2:9">
      <c r="B656" s="64">
        <f t="shared" si="20"/>
        <v>45593</v>
      </c>
      <c r="C656" s="65">
        <f t="shared" si="21"/>
        <v>2</v>
      </c>
      <c r="D656" s="65">
        <f>IF(ISNUMBER(MATCH(B656,Holidays!$E$5:$E$134,0)),1,'Data Export'!C656)</f>
        <v>2</v>
      </c>
      <c r="E656" s="66">
        <v>6</v>
      </c>
      <c r="F656" s="66" t="str">
        <f ca="1">OFFSET('ToU Table'!$B$6,'Data Export'!E656-1,'Data Export'!D656-1)</f>
        <v>Off-peak</v>
      </c>
      <c r="G656" s="66">
        <v>200.1</v>
      </c>
      <c r="H656" s="66">
        <v>200.1</v>
      </c>
      <c r="I656" s="66">
        <v>165.7</v>
      </c>
    </row>
    <row r="657" spans="2:9">
      <c r="B657" s="64">
        <f t="shared" si="20"/>
        <v>45593</v>
      </c>
      <c r="C657" s="65">
        <f t="shared" si="21"/>
        <v>2</v>
      </c>
      <c r="D657" s="65">
        <f>IF(ISNUMBER(MATCH(B657,Holidays!$E$5:$E$134,0)),1,'Data Export'!C657)</f>
        <v>2</v>
      </c>
      <c r="E657" s="66">
        <v>7</v>
      </c>
      <c r="F657" s="66" t="str">
        <f ca="1">OFFSET('ToU Table'!$B$6,'Data Export'!E657-1,'Data Export'!D657-1)</f>
        <v>Standard</v>
      </c>
      <c r="G657" s="66">
        <v>312.22000000000003</v>
      </c>
      <c r="H657" s="66">
        <v>312.22000000000003</v>
      </c>
      <c r="I657" s="66">
        <v>111</v>
      </c>
    </row>
    <row r="658" spans="2:9">
      <c r="B658" s="64">
        <f t="shared" si="20"/>
        <v>45593</v>
      </c>
      <c r="C658" s="65">
        <f t="shared" si="21"/>
        <v>2</v>
      </c>
      <c r="D658" s="65">
        <f>IF(ISNUMBER(MATCH(B658,Holidays!$E$5:$E$134,0)),1,'Data Export'!C658)</f>
        <v>2</v>
      </c>
      <c r="E658" s="66">
        <v>8</v>
      </c>
      <c r="F658" s="66" t="str">
        <f ca="1">OFFSET('ToU Table'!$B$6,'Data Export'!E658-1,'Data Export'!D658-1)</f>
        <v>Peak</v>
      </c>
      <c r="G658" s="66">
        <v>249.96</v>
      </c>
      <c r="H658" s="66">
        <v>249.96</v>
      </c>
      <c r="I658" s="66">
        <v>11</v>
      </c>
    </row>
    <row r="659" spans="2:9">
      <c r="B659" s="64">
        <f t="shared" si="20"/>
        <v>45593</v>
      </c>
      <c r="C659" s="65">
        <f t="shared" si="21"/>
        <v>2</v>
      </c>
      <c r="D659" s="65">
        <f>IF(ISNUMBER(MATCH(B659,Holidays!$E$5:$E$134,0)),1,'Data Export'!C659)</f>
        <v>2</v>
      </c>
      <c r="E659" s="66">
        <v>9</v>
      </c>
      <c r="F659" s="66" t="str">
        <f ca="1">OFFSET('ToU Table'!$B$6,'Data Export'!E659-1,'Data Export'!D659-1)</f>
        <v>Peak</v>
      </c>
      <c r="G659" s="66">
        <v>249.96</v>
      </c>
      <c r="H659" s="66">
        <v>249.96</v>
      </c>
      <c r="I659" s="66">
        <v>11</v>
      </c>
    </row>
    <row r="660" spans="2:9">
      <c r="B660" s="64">
        <f t="shared" si="20"/>
        <v>45593</v>
      </c>
      <c r="C660" s="65">
        <f t="shared" si="21"/>
        <v>2</v>
      </c>
      <c r="D660" s="65">
        <f>IF(ISNUMBER(MATCH(B660,Holidays!$E$5:$E$134,0)),1,'Data Export'!C660)</f>
        <v>2</v>
      </c>
      <c r="E660" s="66">
        <v>10</v>
      </c>
      <c r="F660" s="66" t="str">
        <f ca="1">OFFSET('ToU Table'!$B$6,'Data Export'!E660-1,'Data Export'!D660-1)</f>
        <v>Peak</v>
      </c>
      <c r="G660" s="66">
        <v>279.95999999999998</v>
      </c>
      <c r="H660" s="66">
        <v>323.2</v>
      </c>
      <c r="I660" s="66">
        <v>0</v>
      </c>
    </row>
    <row r="661" spans="2:9">
      <c r="B661" s="64">
        <f t="shared" si="20"/>
        <v>45593</v>
      </c>
      <c r="C661" s="65">
        <f t="shared" si="21"/>
        <v>2</v>
      </c>
      <c r="D661" s="65">
        <f>IF(ISNUMBER(MATCH(B661,Holidays!$E$5:$E$134,0)),1,'Data Export'!C661)</f>
        <v>2</v>
      </c>
      <c r="E661" s="66">
        <v>11</v>
      </c>
      <c r="F661" s="66" t="str">
        <f ca="1">OFFSET('ToU Table'!$B$6,'Data Export'!E661-1,'Data Export'!D661-1)</f>
        <v>Standard</v>
      </c>
      <c r="G661" s="66">
        <v>182.93</v>
      </c>
      <c r="H661" s="66">
        <v>182.93</v>
      </c>
      <c r="I661" s="66">
        <v>100</v>
      </c>
    </row>
    <row r="662" spans="2:9">
      <c r="B662" s="64">
        <f t="shared" si="20"/>
        <v>45593</v>
      </c>
      <c r="C662" s="65">
        <f t="shared" si="21"/>
        <v>2</v>
      </c>
      <c r="D662" s="65">
        <f>IF(ISNUMBER(MATCH(B662,Holidays!$E$5:$E$134,0)),1,'Data Export'!C662)</f>
        <v>2</v>
      </c>
      <c r="E662" s="66">
        <v>12</v>
      </c>
      <c r="F662" s="66" t="str">
        <f ca="1">OFFSET('ToU Table'!$B$6,'Data Export'!E662-1,'Data Export'!D662-1)</f>
        <v>Standard</v>
      </c>
      <c r="G662" s="66">
        <v>179.88</v>
      </c>
      <c r="H662" s="66">
        <v>179.88</v>
      </c>
      <c r="I662" s="66">
        <v>100</v>
      </c>
    </row>
    <row r="663" spans="2:9">
      <c r="B663" s="64">
        <f t="shared" si="20"/>
        <v>45593</v>
      </c>
      <c r="C663" s="65">
        <f t="shared" si="21"/>
        <v>2</v>
      </c>
      <c r="D663" s="65">
        <f>IF(ISNUMBER(MATCH(B663,Holidays!$E$5:$E$134,0)),1,'Data Export'!C663)</f>
        <v>2</v>
      </c>
      <c r="E663" s="66">
        <v>13</v>
      </c>
      <c r="F663" s="66" t="str">
        <f ca="1">OFFSET('ToU Table'!$B$6,'Data Export'!E663-1,'Data Export'!D663-1)</f>
        <v>Standard</v>
      </c>
      <c r="G663" s="66">
        <v>179.88</v>
      </c>
      <c r="H663" s="66">
        <v>179.88</v>
      </c>
      <c r="I663" s="66">
        <v>100</v>
      </c>
    </row>
    <row r="664" spans="2:9">
      <c r="B664" s="64">
        <f t="shared" si="20"/>
        <v>45593</v>
      </c>
      <c r="C664" s="65">
        <f t="shared" si="21"/>
        <v>2</v>
      </c>
      <c r="D664" s="65">
        <f>IF(ISNUMBER(MATCH(B664,Holidays!$E$5:$E$134,0)),1,'Data Export'!C664)</f>
        <v>2</v>
      </c>
      <c r="E664" s="66">
        <v>14</v>
      </c>
      <c r="F664" s="66" t="str">
        <f ca="1">OFFSET('ToU Table'!$B$6,'Data Export'!E664-1,'Data Export'!D664-1)</f>
        <v>Standard</v>
      </c>
      <c r="G664" s="66">
        <v>179.88</v>
      </c>
      <c r="H664" s="66">
        <v>179.88</v>
      </c>
      <c r="I664" s="66">
        <v>100</v>
      </c>
    </row>
    <row r="665" spans="2:9">
      <c r="B665" s="64">
        <f t="shared" si="20"/>
        <v>45593</v>
      </c>
      <c r="C665" s="65">
        <f t="shared" si="21"/>
        <v>2</v>
      </c>
      <c r="D665" s="65">
        <f>IF(ISNUMBER(MATCH(B665,Holidays!$E$5:$E$134,0)),1,'Data Export'!C665)</f>
        <v>2</v>
      </c>
      <c r="E665" s="66">
        <v>15</v>
      </c>
      <c r="F665" s="66" t="str">
        <f ca="1">OFFSET('ToU Table'!$B$6,'Data Export'!E665-1,'Data Export'!D665-1)</f>
        <v>Standard</v>
      </c>
      <c r="G665" s="66">
        <v>182.93</v>
      </c>
      <c r="H665" s="66">
        <v>182.93</v>
      </c>
      <c r="I665" s="66">
        <v>100</v>
      </c>
    </row>
    <row r="666" spans="2:9">
      <c r="B666" s="64">
        <f t="shared" si="20"/>
        <v>45593</v>
      </c>
      <c r="C666" s="65">
        <f t="shared" si="21"/>
        <v>2</v>
      </c>
      <c r="D666" s="65">
        <f>IF(ISNUMBER(MATCH(B666,Holidays!$E$5:$E$134,0)),1,'Data Export'!C666)</f>
        <v>2</v>
      </c>
      <c r="E666" s="66">
        <v>16</v>
      </c>
      <c r="F666" s="66" t="str">
        <f ca="1">OFFSET('ToU Table'!$B$6,'Data Export'!E666-1,'Data Export'!D666-1)</f>
        <v>Standard</v>
      </c>
      <c r="G666" s="66">
        <v>172.55</v>
      </c>
      <c r="H666" s="66">
        <v>172.55</v>
      </c>
      <c r="I666" s="66">
        <v>66</v>
      </c>
    </row>
    <row r="667" spans="2:9">
      <c r="B667" s="64">
        <f t="shared" si="20"/>
        <v>45593</v>
      </c>
      <c r="C667" s="65">
        <f t="shared" si="21"/>
        <v>2</v>
      </c>
      <c r="D667" s="65">
        <f>IF(ISNUMBER(MATCH(B667,Holidays!$E$5:$E$134,0)),1,'Data Export'!C667)</f>
        <v>2</v>
      </c>
      <c r="E667" s="66">
        <v>17</v>
      </c>
      <c r="F667" s="66" t="str">
        <f ca="1">OFFSET('ToU Table'!$B$6,'Data Export'!E667-1,'Data Export'!D667-1)</f>
        <v>Standard</v>
      </c>
      <c r="G667" s="66">
        <v>172.85</v>
      </c>
      <c r="H667" s="66">
        <v>172.85</v>
      </c>
      <c r="I667" s="66">
        <v>67</v>
      </c>
    </row>
    <row r="668" spans="2:9">
      <c r="B668" s="64">
        <f t="shared" ref="B668:B731" si="22">B644+1</f>
        <v>45593</v>
      </c>
      <c r="C668" s="65">
        <f t="shared" si="21"/>
        <v>2</v>
      </c>
      <c r="D668" s="65">
        <f>IF(ISNUMBER(MATCH(B668,Holidays!$E$5:$E$134,0)),1,'Data Export'!C668)</f>
        <v>2</v>
      </c>
      <c r="E668" s="66">
        <v>18</v>
      </c>
      <c r="F668" s="66" t="str">
        <f ca="1">OFFSET('ToU Table'!$B$6,'Data Export'!E668-1,'Data Export'!D668-1)</f>
        <v>Standard</v>
      </c>
      <c r="G668" s="66">
        <v>258.06</v>
      </c>
      <c r="H668" s="66">
        <v>258.06</v>
      </c>
      <c r="I668" s="66">
        <v>146</v>
      </c>
    </row>
    <row r="669" spans="2:9">
      <c r="B669" s="64">
        <f t="shared" si="22"/>
        <v>45593</v>
      </c>
      <c r="C669" s="65">
        <f t="shared" si="21"/>
        <v>2</v>
      </c>
      <c r="D669" s="65">
        <f>IF(ISNUMBER(MATCH(B669,Holidays!$E$5:$E$134,0)),1,'Data Export'!C669)</f>
        <v>2</v>
      </c>
      <c r="E669" s="66">
        <v>19</v>
      </c>
      <c r="F669" s="66" t="str">
        <f ca="1">OFFSET('ToU Table'!$B$6,'Data Export'!E669-1,'Data Export'!D669-1)</f>
        <v>Peak</v>
      </c>
      <c r="G669" s="66">
        <v>366.47</v>
      </c>
      <c r="H669" s="66">
        <v>366.47</v>
      </c>
      <c r="I669" s="66">
        <v>31</v>
      </c>
    </row>
    <row r="670" spans="2:9">
      <c r="B670" s="64">
        <f t="shared" si="22"/>
        <v>45593</v>
      </c>
      <c r="C670" s="65">
        <f t="shared" si="21"/>
        <v>2</v>
      </c>
      <c r="D670" s="65">
        <f>IF(ISNUMBER(MATCH(B670,Holidays!$E$5:$E$134,0)),1,'Data Export'!C670)</f>
        <v>2</v>
      </c>
      <c r="E670" s="66">
        <v>20</v>
      </c>
      <c r="F670" s="66" t="str">
        <f ca="1">OFFSET('ToU Table'!$B$6,'Data Export'!E670-1,'Data Export'!D670-1)</f>
        <v>Peak</v>
      </c>
      <c r="G670" s="66">
        <v>366.47</v>
      </c>
      <c r="H670" s="66">
        <v>366.47</v>
      </c>
      <c r="I670" s="66">
        <v>31</v>
      </c>
    </row>
    <row r="671" spans="2:9">
      <c r="B671" s="64">
        <f t="shared" si="22"/>
        <v>45593</v>
      </c>
      <c r="C671" s="65">
        <f t="shared" si="21"/>
        <v>2</v>
      </c>
      <c r="D671" s="65">
        <f>IF(ISNUMBER(MATCH(B671,Holidays!$E$5:$E$134,0)),1,'Data Export'!C671)</f>
        <v>2</v>
      </c>
      <c r="E671" s="66">
        <v>21</v>
      </c>
      <c r="F671" s="66" t="str">
        <f ca="1">OFFSET('ToU Table'!$B$6,'Data Export'!E671-1,'Data Export'!D671-1)</f>
        <v>Peak</v>
      </c>
      <c r="G671" s="66">
        <v>366.47</v>
      </c>
      <c r="H671" s="66">
        <v>366.47</v>
      </c>
      <c r="I671" s="66">
        <v>31</v>
      </c>
    </row>
    <row r="672" spans="2:9">
      <c r="B672" s="64">
        <f t="shared" si="22"/>
        <v>45593</v>
      </c>
      <c r="C672" s="65">
        <f t="shared" si="21"/>
        <v>2</v>
      </c>
      <c r="D672" s="65">
        <f>IF(ISNUMBER(MATCH(B672,Holidays!$E$5:$E$134,0)),1,'Data Export'!C672)</f>
        <v>2</v>
      </c>
      <c r="E672" s="66">
        <v>22</v>
      </c>
      <c r="F672" s="66" t="str">
        <f ca="1">OFFSET('ToU Table'!$B$6,'Data Export'!E672-1,'Data Export'!D672-1)</f>
        <v>Standard</v>
      </c>
      <c r="G672" s="66">
        <v>246.03</v>
      </c>
      <c r="H672" s="66">
        <v>246.03</v>
      </c>
      <c r="I672" s="66">
        <v>116.6</v>
      </c>
    </row>
    <row r="673" spans="2:9">
      <c r="B673" s="64">
        <f t="shared" si="22"/>
        <v>45593</v>
      </c>
      <c r="C673" s="65">
        <f t="shared" si="21"/>
        <v>2</v>
      </c>
      <c r="D673" s="65">
        <f>IF(ISNUMBER(MATCH(B673,Holidays!$E$5:$E$134,0)),1,'Data Export'!C673)</f>
        <v>2</v>
      </c>
      <c r="E673" s="66">
        <v>23</v>
      </c>
      <c r="F673" s="66" t="str">
        <f ca="1">OFFSET('ToU Table'!$B$6,'Data Export'!E673-1,'Data Export'!D673-1)</f>
        <v>Off-peak</v>
      </c>
      <c r="G673" s="66">
        <v>162.19</v>
      </c>
      <c r="H673" s="66">
        <v>162.19</v>
      </c>
      <c r="I673" s="66">
        <v>251</v>
      </c>
    </row>
    <row r="674" spans="2:9">
      <c r="B674" s="64">
        <f t="shared" si="22"/>
        <v>45593</v>
      </c>
      <c r="C674" s="65">
        <f t="shared" si="21"/>
        <v>2</v>
      </c>
      <c r="D674" s="65">
        <f>IF(ISNUMBER(MATCH(B674,Holidays!$E$5:$E$134,0)),1,'Data Export'!C674)</f>
        <v>2</v>
      </c>
      <c r="E674" s="66">
        <v>24</v>
      </c>
      <c r="F674" s="66" t="str">
        <f ca="1">OFFSET('ToU Table'!$B$6,'Data Export'!E674-1,'Data Export'!D674-1)</f>
        <v>Off-peak</v>
      </c>
      <c r="G674" s="66">
        <v>162.29</v>
      </c>
      <c r="H674" s="66">
        <v>164.71</v>
      </c>
      <c r="I674" s="66">
        <v>180</v>
      </c>
    </row>
    <row r="675" spans="2:9">
      <c r="B675" s="64">
        <f t="shared" si="22"/>
        <v>45594</v>
      </c>
      <c r="C675" s="65">
        <f t="shared" si="21"/>
        <v>3</v>
      </c>
      <c r="D675" s="65">
        <f>IF(ISNUMBER(MATCH(B675,Holidays!$E$5:$E$134,0)),1,'Data Export'!C675)</f>
        <v>3</v>
      </c>
      <c r="E675" s="66">
        <v>1</v>
      </c>
      <c r="F675" s="66" t="str">
        <f ca="1">OFFSET('ToU Table'!$B$6,'Data Export'!E675-1,'Data Export'!D675-1)</f>
        <v>Off-peak</v>
      </c>
      <c r="G675" s="66">
        <v>114.08</v>
      </c>
      <c r="H675" s="66">
        <v>160.88</v>
      </c>
      <c r="I675" s="66">
        <v>170.3</v>
      </c>
    </row>
    <row r="676" spans="2:9">
      <c r="B676" s="64">
        <f t="shared" si="22"/>
        <v>45594</v>
      </c>
      <c r="C676" s="65">
        <f t="shared" si="21"/>
        <v>3</v>
      </c>
      <c r="D676" s="65">
        <f>IF(ISNUMBER(MATCH(B676,Holidays!$E$5:$E$134,0)),1,'Data Export'!C676)</f>
        <v>3</v>
      </c>
      <c r="E676" s="66">
        <v>2</v>
      </c>
      <c r="F676" s="66" t="str">
        <f ca="1">OFFSET('ToU Table'!$B$6,'Data Export'!E676-1,'Data Export'!D676-1)</f>
        <v>Off-peak</v>
      </c>
      <c r="G676" s="66">
        <v>113.88</v>
      </c>
      <c r="H676" s="66">
        <v>160.88</v>
      </c>
      <c r="I676" s="66">
        <v>178</v>
      </c>
    </row>
    <row r="677" spans="2:9">
      <c r="B677" s="64">
        <f t="shared" si="22"/>
        <v>45594</v>
      </c>
      <c r="C677" s="65">
        <f t="shared" si="21"/>
        <v>3</v>
      </c>
      <c r="D677" s="65">
        <f>IF(ISNUMBER(MATCH(B677,Holidays!$E$5:$E$134,0)),1,'Data Export'!C677)</f>
        <v>3</v>
      </c>
      <c r="E677" s="66">
        <v>3</v>
      </c>
      <c r="F677" s="66" t="str">
        <f ca="1">OFFSET('ToU Table'!$B$6,'Data Export'!E677-1,'Data Export'!D677-1)</f>
        <v>Off-peak</v>
      </c>
      <c r="G677" s="66">
        <v>113.78</v>
      </c>
      <c r="H677" s="66">
        <v>160.88</v>
      </c>
      <c r="I677" s="66">
        <v>182</v>
      </c>
    </row>
    <row r="678" spans="2:9">
      <c r="B678" s="64">
        <f t="shared" si="22"/>
        <v>45594</v>
      </c>
      <c r="C678" s="65">
        <f t="shared" si="21"/>
        <v>3</v>
      </c>
      <c r="D678" s="65">
        <f>IF(ISNUMBER(MATCH(B678,Holidays!$E$5:$E$134,0)),1,'Data Export'!C678)</f>
        <v>3</v>
      </c>
      <c r="E678" s="66">
        <v>4</v>
      </c>
      <c r="F678" s="66" t="str">
        <f ca="1">OFFSET('ToU Table'!$B$6,'Data Export'!E678-1,'Data Export'!D678-1)</f>
        <v>Off-peak</v>
      </c>
      <c r="G678" s="66">
        <v>113.77</v>
      </c>
      <c r="H678" s="66">
        <v>160.88</v>
      </c>
      <c r="I678" s="66">
        <v>181.8</v>
      </c>
    </row>
    <row r="679" spans="2:9">
      <c r="B679" s="64">
        <f t="shared" si="22"/>
        <v>45594</v>
      </c>
      <c r="C679" s="65">
        <f t="shared" si="21"/>
        <v>3</v>
      </c>
      <c r="D679" s="65">
        <f>IF(ISNUMBER(MATCH(B679,Holidays!$E$5:$E$134,0)),1,'Data Export'!C679)</f>
        <v>3</v>
      </c>
      <c r="E679" s="66">
        <v>5</v>
      </c>
      <c r="F679" s="66" t="str">
        <f ca="1">OFFSET('ToU Table'!$B$6,'Data Export'!E679-1,'Data Export'!D679-1)</f>
        <v>Off-peak</v>
      </c>
      <c r="G679" s="66">
        <v>134.63</v>
      </c>
      <c r="H679" s="66">
        <v>201.39</v>
      </c>
      <c r="I679" s="66">
        <v>194.4</v>
      </c>
    </row>
    <row r="680" spans="2:9">
      <c r="B680" s="64">
        <f t="shared" si="22"/>
        <v>45594</v>
      </c>
      <c r="C680" s="65">
        <f t="shared" si="21"/>
        <v>3</v>
      </c>
      <c r="D680" s="65">
        <f>IF(ISNUMBER(MATCH(B680,Holidays!$E$5:$E$134,0)),1,'Data Export'!C680)</f>
        <v>3</v>
      </c>
      <c r="E680" s="66">
        <v>6</v>
      </c>
      <c r="F680" s="66" t="str">
        <f ca="1">OFFSET('ToU Table'!$B$6,'Data Export'!E680-1,'Data Export'!D680-1)</f>
        <v>Off-peak</v>
      </c>
      <c r="G680" s="66">
        <v>200.07</v>
      </c>
      <c r="H680" s="66">
        <v>200.07</v>
      </c>
      <c r="I680" s="66">
        <v>247.9</v>
      </c>
    </row>
    <row r="681" spans="2:9">
      <c r="B681" s="64">
        <f t="shared" si="22"/>
        <v>45594</v>
      </c>
      <c r="C681" s="65">
        <f t="shared" si="21"/>
        <v>3</v>
      </c>
      <c r="D681" s="65">
        <f>IF(ISNUMBER(MATCH(B681,Holidays!$E$5:$E$134,0)),1,'Data Export'!C681)</f>
        <v>3</v>
      </c>
      <c r="E681" s="66">
        <v>7</v>
      </c>
      <c r="F681" s="66" t="str">
        <f ca="1">OFFSET('ToU Table'!$B$6,'Data Export'!E681-1,'Data Export'!D681-1)</f>
        <v>Standard</v>
      </c>
      <c r="G681" s="66">
        <v>200.09</v>
      </c>
      <c r="H681" s="66">
        <v>200.09</v>
      </c>
      <c r="I681" s="66">
        <v>153.5</v>
      </c>
    </row>
    <row r="682" spans="2:9">
      <c r="B682" s="64">
        <f t="shared" si="22"/>
        <v>45594</v>
      </c>
      <c r="C682" s="65">
        <f t="shared" si="21"/>
        <v>3</v>
      </c>
      <c r="D682" s="65">
        <f>IF(ISNUMBER(MATCH(B682,Holidays!$E$5:$E$134,0)),1,'Data Export'!C682)</f>
        <v>3</v>
      </c>
      <c r="E682" s="66">
        <v>8</v>
      </c>
      <c r="F682" s="66" t="str">
        <f ca="1">OFFSET('ToU Table'!$B$6,'Data Export'!E682-1,'Data Export'!D682-1)</f>
        <v>Peak</v>
      </c>
      <c r="G682" s="66">
        <v>200.07</v>
      </c>
      <c r="H682" s="66">
        <v>200.07</v>
      </c>
      <c r="I682" s="66">
        <v>57.9</v>
      </c>
    </row>
    <row r="683" spans="2:9">
      <c r="B683" s="64">
        <f t="shared" si="22"/>
        <v>45594</v>
      </c>
      <c r="C683" s="65">
        <f t="shared" si="21"/>
        <v>3</v>
      </c>
      <c r="D683" s="65">
        <f>IF(ISNUMBER(MATCH(B683,Holidays!$E$5:$E$134,0)),1,'Data Export'!C683)</f>
        <v>3</v>
      </c>
      <c r="E683" s="66">
        <v>9</v>
      </c>
      <c r="F683" s="66" t="str">
        <f ca="1">OFFSET('ToU Table'!$B$6,'Data Export'!E683-1,'Data Export'!D683-1)</f>
        <v>Peak</v>
      </c>
      <c r="G683" s="66">
        <v>200.07</v>
      </c>
      <c r="H683" s="66">
        <v>200.07</v>
      </c>
      <c r="I683" s="66">
        <v>57.9</v>
      </c>
    </row>
    <row r="684" spans="2:9">
      <c r="B684" s="64">
        <f t="shared" si="22"/>
        <v>45594</v>
      </c>
      <c r="C684" s="65">
        <f t="shared" si="21"/>
        <v>3</v>
      </c>
      <c r="D684" s="65">
        <f>IF(ISNUMBER(MATCH(B684,Holidays!$E$5:$E$134,0)),1,'Data Export'!C684)</f>
        <v>3</v>
      </c>
      <c r="E684" s="66">
        <v>10</v>
      </c>
      <c r="F684" s="66" t="str">
        <f ca="1">OFFSET('ToU Table'!$B$6,'Data Export'!E684-1,'Data Export'!D684-1)</f>
        <v>Peak</v>
      </c>
      <c r="G684" s="66">
        <v>171</v>
      </c>
      <c r="H684" s="66">
        <v>359.98</v>
      </c>
      <c r="I684" s="66">
        <v>5</v>
      </c>
    </row>
    <row r="685" spans="2:9">
      <c r="B685" s="64">
        <f t="shared" si="22"/>
        <v>45594</v>
      </c>
      <c r="C685" s="65">
        <f t="shared" si="21"/>
        <v>3</v>
      </c>
      <c r="D685" s="65">
        <f>IF(ISNUMBER(MATCH(B685,Holidays!$E$5:$E$134,0)),1,'Data Export'!C685)</f>
        <v>3</v>
      </c>
      <c r="E685" s="66">
        <v>11</v>
      </c>
      <c r="F685" s="66" t="str">
        <f ca="1">OFFSET('ToU Table'!$B$6,'Data Export'!E685-1,'Data Export'!D685-1)</f>
        <v>Standard</v>
      </c>
      <c r="G685" s="66">
        <v>191.79</v>
      </c>
      <c r="H685" s="66">
        <v>191.99</v>
      </c>
      <c r="I685" s="66">
        <v>156.1</v>
      </c>
    </row>
    <row r="686" spans="2:9">
      <c r="B686" s="64">
        <f t="shared" si="22"/>
        <v>45594</v>
      </c>
      <c r="C686" s="65">
        <f t="shared" si="21"/>
        <v>3</v>
      </c>
      <c r="D686" s="65">
        <f>IF(ISNUMBER(MATCH(B686,Holidays!$E$5:$E$134,0)),1,'Data Export'!C686)</f>
        <v>3</v>
      </c>
      <c r="E686" s="66">
        <v>12</v>
      </c>
      <c r="F686" s="66" t="str">
        <f ca="1">OFFSET('ToU Table'!$B$6,'Data Export'!E686-1,'Data Export'!D686-1)</f>
        <v>Standard</v>
      </c>
      <c r="G686" s="66">
        <v>191.79</v>
      </c>
      <c r="H686" s="66">
        <v>191.99</v>
      </c>
      <c r="I686" s="66">
        <v>156.1</v>
      </c>
    </row>
    <row r="687" spans="2:9">
      <c r="B687" s="64">
        <f t="shared" si="22"/>
        <v>45594</v>
      </c>
      <c r="C687" s="65">
        <f t="shared" si="21"/>
        <v>3</v>
      </c>
      <c r="D687" s="65">
        <f>IF(ISNUMBER(MATCH(B687,Holidays!$E$5:$E$134,0)),1,'Data Export'!C687)</f>
        <v>3</v>
      </c>
      <c r="E687" s="66">
        <v>13</v>
      </c>
      <c r="F687" s="66" t="str">
        <f ca="1">OFFSET('ToU Table'!$B$6,'Data Export'!E687-1,'Data Export'!D687-1)</f>
        <v>Standard</v>
      </c>
      <c r="G687" s="66">
        <v>191.79</v>
      </c>
      <c r="H687" s="66">
        <v>191.99</v>
      </c>
      <c r="I687" s="66">
        <v>156.1</v>
      </c>
    </row>
    <row r="688" spans="2:9">
      <c r="B688" s="64">
        <f t="shared" si="22"/>
        <v>45594</v>
      </c>
      <c r="C688" s="65">
        <f t="shared" si="21"/>
        <v>3</v>
      </c>
      <c r="D688" s="65">
        <f>IF(ISNUMBER(MATCH(B688,Holidays!$E$5:$E$134,0)),1,'Data Export'!C688)</f>
        <v>3</v>
      </c>
      <c r="E688" s="66">
        <v>14</v>
      </c>
      <c r="F688" s="66" t="str">
        <f ca="1">OFFSET('ToU Table'!$B$6,'Data Export'!E688-1,'Data Export'!D688-1)</f>
        <v>Standard</v>
      </c>
      <c r="G688" s="66">
        <v>191.79</v>
      </c>
      <c r="H688" s="66">
        <v>191.99</v>
      </c>
      <c r="I688" s="66">
        <v>156.1</v>
      </c>
    </row>
    <row r="689" spans="2:9">
      <c r="B689" s="64">
        <f t="shared" si="22"/>
        <v>45594</v>
      </c>
      <c r="C689" s="65">
        <f t="shared" si="21"/>
        <v>3</v>
      </c>
      <c r="D689" s="65">
        <f>IF(ISNUMBER(MATCH(B689,Holidays!$E$5:$E$134,0)),1,'Data Export'!C689)</f>
        <v>3</v>
      </c>
      <c r="E689" s="66">
        <v>15</v>
      </c>
      <c r="F689" s="66" t="str">
        <f ca="1">OFFSET('ToU Table'!$B$6,'Data Export'!E689-1,'Data Export'!D689-1)</f>
        <v>Standard</v>
      </c>
      <c r="G689" s="66">
        <v>190.43</v>
      </c>
      <c r="H689" s="66">
        <v>194.38</v>
      </c>
      <c r="I689" s="66">
        <v>137.1</v>
      </c>
    </row>
    <row r="690" spans="2:9">
      <c r="B690" s="64">
        <f t="shared" si="22"/>
        <v>45594</v>
      </c>
      <c r="C690" s="65">
        <f t="shared" si="21"/>
        <v>3</v>
      </c>
      <c r="D690" s="65">
        <f>IF(ISNUMBER(MATCH(B690,Holidays!$E$5:$E$134,0)),1,'Data Export'!C690)</f>
        <v>3</v>
      </c>
      <c r="E690" s="66">
        <v>16</v>
      </c>
      <c r="F690" s="66" t="str">
        <f ca="1">OFFSET('ToU Table'!$B$6,'Data Export'!E690-1,'Data Export'!D690-1)</f>
        <v>Standard</v>
      </c>
      <c r="G690" s="66">
        <v>164.87</v>
      </c>
      <c r="H690" s="66">
        <v>164.87</v>
      </c>
      <c r="I690" s="66">
        <v>66</v>
      </c>
    </row>
    <row r="691" spans="2:9">
      <c r="B691" s="64">
        <f t="shared" si="22"/>
        <v>45594</v>
      </c>
      <c r="C691" s="65">
        <f t="shared" si="21"/>
        <v>3</v>
      </c>
      <c r="D691" s="65">
        <f>IF(ISNUMBER(MATCH(B691,Holidays!$E$5:$E$134,0)),1,'Data Export'!C691)</f>
        <v>3</v>
      </c>
      <c r="E691" s="66">
        <v>17</v>
      </c>
      <c r="F691" s="66" t="str">
        <f ca="1">OFFSET('ToU Table'!$B$6,'Data Export'!E691-1,'Data Export'!D691-1)</f>
        <v>Standard</v>
      </c>
      <c r="G691" s="66">
        <v>232.08</v>
      </c>
      <c r="H691" s="66">
        <v>232.08</v>
      </c>
      <c r="I691" s="66">
        <v>71</v>
      </c>
    </row>
    <row r="692" spans="2:9">
      <c r="B692" s="64">
        <f t="shared" si="22"/>
        <v>45594</v>
      </c>
      <c r="C692" s="65">
        <f t="shared" si="21"/>
        <v>3</v>
      </c>
      <c r="D692" s="65">
        <f>IF(ISNUMBER(MATCH(B692,Holidays!$E$5:$E$134,0)),1,'Data Export'!C692)</f>
        <v>3</v>
      </c>
      <c r="E692" s="66">
        <v>18</v>
      </c>
      <c r="F692" s="66" t="str">
        <f ca="1">OFFSET('ToU Table'!$B$6,'Data Export'!E692-1,'Data Export'!D692-1)</f>
        <v>Standard</v>
      </c>
      <c r="G692" s="66">
        <v>311.91000000000003</v>
      </c>
      <c r="H692" s="66">
        <v>311.91000000000003</v>
      </c>
      <c r="I692" s="66">
        <v>116</v>
      </c>
    </row>
    <row r="693" spans="2:9">
      <c r="B693" s="64">
        <f t="shared" si="22"/>
        <v>45594</v>
      </c>
      <c r="C693" s="65">
        <f t="shared" si="21"/>
        <v>3</v>
      </c>
      <c r="D693" s="65">
        <f>IF(ISNUMBER(MATCH(B693,Holidays!$E$5:$E$134,0)),1,'Data Export'!C693)</f>
        <v>3</v>
      </c>
      <c r="E693" s="66">
        <v>19</v>
      </c>
      <c r="F693" s="66" t="str">
        <f ca="1">OFFSET('ToU Table'!$B$6,'Data Export'!E693-1,'Data Export'!D693-1)</f>
        <v>Peak</v>
      </c>
      <c r="G693" s="66">
        <v>373.37</v>
      </c>
      <c r="H693" s="66">
        <v>373.37</v>
      </c>
      <c r="I693" s="66">
        <v>21.1</v>
      </c>
    </row>
    <row r="694" spans="2:9">
      <c r="B694" s="64">
        <f t="shared" si="22"/>
        <v>45594</v>
      </c>
      <c r="C694" s="65">
        <f t="shared" si="21"/>
        <v>3</v>
      </c>
      <c r="D694" s="65">
        <f>IF(ISNUMBER(MATCH(B694,Holidays!$E$5:$E$134,0)),1,'Data Export'!C694)</f>
        <v>3</v>
      </c>
      <c r="E694" s="66">
        <v>20</v>
      </c>
      <c r="F694" s="66" t="str">
        <f ca="1">OFFSET('ToU Table'!$B$6,'Data Export'!E694-1,'Data Export'!D694-1)</f>
        <v>Peak</v>
      </c>
      <c r="G694" s="66">
        <v>373.37</v>
      </c>
      <c r="H694" s="66">
        <v>373.37</v>
      </c>
      <c r="I694" s="66">
        <v>21.1</v>
      </c>
    </row>
    <row r="695" spans="2:9">
      <c r="B695" s="64">
        <f t="shared" si="22"/>
        <v>45594</v>
      </c>
      <c r="C695" s="65">
        <f t="shared" si="21"/>
        <v>3</v>
      </c>
      <c r="D695" s="65">
        <f>IF(ISNUMBER(MATCH(B695,Holidays!$E$5:$E$134,0)),1,'Data Export'!C695)</f>
        <v>3</v>
      </c>
      <c r="E695" s="66">
        <v>21</v>
      </c>
      <c r="F695" s="66" t="str">
        <f ca="1">OFFSET('ToU Table'!$B$6,'Data Export'!E695-1,'Data Export'!D695-1)</f>
        <v>Peak</v>
      </c>
      <c r="G695" s="66">
        <v>370.56</v>
      </c>
      <c r="H695" s="66">
        <v>370.56</v>
      </c>
      <c r="I695" s="66">
        <v>132</v>
      </c>
    </row>
    <row r="696" spans="2:9">
      <c r="B696" s="64">
        <f t="shared" si="22"/>
        <v>45594</v>
      </c>
      <c r="C696" s="65">
        <f t="shared" si="21"/>
        <v>3</v>
      </c>
      <c r="D696" s="65">
        <f>IF(ISNUMBER(MATCH(B696,Holidays!$E$5:$E$134,0)),1,'Data Export'!C696)</f>
        <v>3</v>
      </c>
      <c r="E696" s="66">
        <v>22</v>
      </c>
      <c r="F696" s="66" t="str">
        <f ca="1">OFFSET('ToU Table'!$B$6,'Data Export'!E696-1,'Data Export'!D696-1)</f>
        <v>Standard</v>
      </c>
      <c r="G696" s="66">
        <v>243.06</v>
      </c>
      <c r="H696" s="66">
        <v>243.06</v>
      </c>
      <c r="I696" s="66">
        <v>112.3</v>
      </c>
    </row>
    <row r="697" spans="2:9">
      <c r="B697" s="64">
        <f t="shared" si="22"/>
        <v>45594</v>
      </c>
      <c r="C697" s="65">
        <f t="shared" si="21"/>
        <v>3</v>
      </c>
      <c r="D697" s="65">
        <f>IF(ISNUMBER(MATCH(B697,Holidays!$E$5:$E$134,0)),1,'Data Export'!C697)</f>
        <v>3</v>
      </c>
      <c r="E697" s="66">
        <v>23</v>
      </c>
      <c r="F697" s="66" t="str">
        <f ca="1">OFFSET('ToU Table'!$B$6,'Data Export'!E697-1,'Data Export'!D697-1)</f>
        <v>Off-peak</v>
      </c>
      <c r="G697" s="66">
        <v>165.21</v>
      </c>
      <c r="H697" s="66">
        <v>166</v>
      </c>
      <c r="I697" s="66">
        <v>276.10000000000002</v>
      </c>
    </row>
    <row r="698" spans="2:9">
      <c r="B698" s="64">
        <f t="shared" si="22"/>
        <v>45594</v>
      </c>
      <c r="C698" s="65">
        <f t="shared" si="21"/>
        <v>3</v>
      </c>
      <c r="D698" s="65">
        <f>IF(ISNUMBER(MATCH(B698,Holidays!$E$5:$E$134,0)),1,'Data Export'!C698)</f>
        <v>3</v>
      </c>
      <c r="E698" s="66">
        <v>24</v>
      </c>
      <c r="F698" s="66" t="str">
        <f ca="1">OFFSET('ToU Table'!$B$6,'Data Export'!E698-1,'Data Export'!D698-1)</f>
        <v>Off-peak</v>
      </c>
      <c r="G698" s="66">
        <v>150.5</v>
      </c>
      <c r="H698" s="66">
        <v>200.03</v>
      </c>
      <c r="I698" s="66">
        <v>182.7</v>
      </c>
    </row>
    <row r="699" spans="2:9">
      <c r="B699" s="64">
        <f t="shared" si="22"/>
        <v>45595</v>
      </c>
      <c r="C699" s="65">
        <f t="shared" si="21"/>
        <v>4</v>
      </c>
      <c r="D699" s="65">
        <f>IF(ISNUMBER(MATCH(B699,Holidays!$E$5:$E$134,0)),1,'Data Export'!C699)</f>
        <v>4</v>
      </c>
      <c r="E699" s="66">
        <v>1</v>
      </c>
      <c r="F699" s="66" t="str">
        <f ca="1">OFFSET('ToU Table'!$B$6,'Data Export'!E699-1,'Data Export'!D699-1)</f>
        <v>Off-peak</v>
      </c>
      <c r="G699" s="66">
        <v>113.3</v>
      </c>
      <c r="H699" s="66">
        <v>160.06</v>
      </c>
      <c r="I699" s="66">
        <v>120.2</v>
      </c>
    </row>
    <row r="700" spans="2:9">
      <c r="B700" s="64">
        <f t="shared" si="22"/>
        <v>45595</v>
      </c>
      <c r="C700" s="65">
        <f t="shared" si="21"/>
        <v>4</v>
      </c>
      <c r="D700" s="65">
        <f>IF(ISNUMBER(MATCH(B700,Holidays!$E$5:$E$134,0)),1,'Data Export'!C700)</f>
        <v>4</v>
      </c>
      <c r="E700" s="66">
        <v>2</v>
      </c>
      <c r="F700" s="66" t="str">
        <f ca="1">OFFSET('ToU Table'!$B$6,'Data Export'!E700-1,'Data Export'!D700-1)</f>
        <v>Off-peak</v>
      </c>
      <c r="G700" s="66">
        <v>113.18</v>
      </c>
      <c r="H700" s="66">
        <v>160.06</v>
      </c>
      <c r="I700" s="66">
        <v>124.4</v>
      </c>
    </row>
    <row r="701" spans="2:9">
      <c r="B701" s="64">
        <f t="shared" si="22"/>
        <v>45595</v>
      </c>
      <c r="C701" s="65">
        <f t="shared" si="21"/>
        <v>4</v>
      </c>
      <c r="D701" s="65">
        <f>IF(ISNUMBER(MATCH(B701,Holidays!$E$5:$E$134,0)),1,'Data Export'!C701)</f>
        <v>4</v>
      </c>
      <c r="E701" s="66">
        <v>3</v>
      </c>
      <c r="F701" s="66" t="str">
        <f ca="1">OFFSET('ToU Table'!$B$6,'Data Export'!E701-1,'Data Export'!D701-1)</f>
        <v>Off-peak</v>
      </c>
      <c r="G701" s="66">
        <v>113.03</v>
      </c>
      <c r="H701" s="66">
        <v>160.06</v>
      </c>
      <c r="I701" s="66">
        <v>128.5</v>
      </c>
    </row>
    <row r="702" spans="2:9">
      <c r="B702" s="64">
        <f t="shared" si="22"/>
        <v>45595</v>
      </c>
      <c r="C702" s="65">
        <f t="shared" si="21"/>
        <v>4</v>
      </c>
      <c r="D702" s="65">
        <f>IF(ISNUMBER(MATCH(B702,Holidays!$E$5:$E$134,0)),1,'Data Export'!C702)</f>
        <v>4</v>
      </c>
      <c r="E702" s="66">
        <v>4</v>
      </c>
      <c r="F702" s="66" t="str">
        <f ca="1">OFFSET('ToU Table'!$B$6,'Data Export'!E702-1,'Data Export'!D702-1)</f>
        <v>Off-peak</v>
      </c>
      <c r="G702" s="66">
        <v>113.03</v>
      </c>
      <c r="H702" s="66">
        <v>160.06</v>
      </c>
      <c r="I702" s="66">
        <v>128.5</v>
      </c>
    </row>
    <row r="703" spans="2:9">
      <c r="B703" s="64">
        <f t="shared" si="22"/>
        <v>45595</v>
      </c>
      <c r="C703" s="65">
        <f t="shared" si="21"/>
        <v>4</v>
      </c>
      <c r="D703" s="65">
        <f>IF(ISNUMBER(MATCH(B703,Holidays!$E$5:$E$134,0)),1,'Data Export'!C703)</f>
        <v>4</v>
      </c>
      <c r="E703" s="66">
        <v>5</v>
      </c>
      <c r="F703" s="66" t="str">
        <f ca="1">OFFSET('ToU Table'!$B$6,'Data Export'!E703-1,'Data Export'!D703-1)</f>
        <v>Off-peak</v>
      </c>
      <c r="G703" s="66">
        <v>144.88</v>
      </c>
      <c r="H703" s="66">
        <v>201.78</v>
      </c>
      <c r="I703" s="66">
        <v>125.1</v>
      </c>
    </row>
    <row r="704" spans="2:9">
      <c r="B704" s="64">
        <f t="shared" si="22"/>
        <v>45595</v>
      </c>
      <c r="C704" s="65">
        <f t="shared" si="21"/>
        <v>4</v>
      </c>
      <c r="D704" s="65">
        <f>IF(ISNUMBER(MATCH(B704,Holidays!$E$5:$E$134,0)),1,'Data Export'!C704)</f>
        <v>4</v>
      </c>
      <c r="E704" s="66">
        <v>6</v>
      </c>
      <c r="F704" s="66" t="str">
        <f ca="1">OFFSET('ToU Table'!$B$6,'Data Export'!E704-1,'Data Export'!D704-1)</f>
        <v>Off-peak</v>
      </c>
      <c r="G704" s="66">
        <v>200.06</v>
      </c>
      <c r="H704" s="66">
        <v>200.06</v>
      </c>
      <c r="I704" s="66">
        <v>277.3</v>
      </c>
    </row>
    <row r="705" spans="2:9">
      <c r="B705" s="64">
        <f t="shared" si="22"/>
        <v>45595</v>
      </c>
      <c r="C705" s="65">
        <f t="shared" si="21"/>
        <v>4</v>
      </c>
      <c r="D705" s="65">
        <f>IF(ISNUMBER(MATCH(B705,Holidays!$E$5:$E$134,0)),1,'Data Export'!C705)</f>
        <v>4</v>
      </c>
      <c r="E705" s="66">
        <v>7</v>
      </c>
      <c r="F705" s="66" t="str">
        <f ca="1">OFFSET('ToU Table'!$B$6,'Data Export'!E705-1,'Data Export'!D705-1)</f>
        <v>Standard</v>
      </c>
      <c r="G705" s="66">
        <v>207.68</v>
      </c>
      <c r="H705" s="66">
        <v>200.1</v>
      </c>
      <c r="I705" s="66">
        <v>157.4</v>
      </c>
    </row>
    <row r="706" spans="2:9">
      <c r="B706" s="64">
        <f t="shared" si="22"/>
        <v>45595</v>
      </c>
      <c r="C706" s="65">
        <f t="shared" si="21"/>
        <v>4</v>
      </c>
      <c r="D706" s="65">
        <f>IF(ISNUMBER(MATCH(B706,Holidays!$E$5:$E$134,0)),1,'Data Export'!C706)</f>
        <v>4</v>
      </c>
      <c r="E706" s="66">
        <v>8</v>
      </c>
      <c r="F706" s="66" t="str">
        <f ca="1">OFFSET('ToU Table'!$B$6,'Data Export'!E706-1,'Data Export'!D706-1)</f>
        <v>Peak</v>
      </c>
      <c r="G706" s="66">
        <v>200.08</v>
      </c>
      <c r="H706" s="66">
        <v>200.06</v>
      </c>
      <c r="I706" s="66">
        <v>77.3</v>
      </c>
    </row>
    <row r="707" spans="2:9">
      <c r="B707" s="64">
        <f t="shared" si="22"/>
        <v>45595</v>
      </c>
      <c r="C707" s="65">
        <f t="shared" si="21"/>
        <v>4</v>
      </c>
      <c r="D707" s="65">
        <f>IF(ISNUMBER(MATCH(B707,Holidays!$E$5:$E$134,0)),1,'Data Export'!C707)</f>
        <v>4</v>
      </c>
      <c r="E707" s="66">
        <v>9</v>
      </c>
      <c r="F707" s="66" t="str">
        <f ca="1">OFFSET('ToU Table'!$B$6,'Data Export'!E707-1,'Data Export'!D707-1)</f>
        <v>Peak</v>
      </c>
      <c r="G707" s="66">
        <v>200.08</v>
      </c>
      <c r="H707" s="66">
        <v>200.06</v>
      </c>
      <c r="I707" s="66">
        <v>77.3</v>
      </c>
    </row>
    <row r="708" spans="2:9">
      <c r="B708" s="64">
        <f t="shared" si="22"/>
        <v>45595</v>
      </c>
      <c r="C708" s="65">
        <f t="shared" ref="C708:C745" si="23">WEEKDAY(B708)</f>
        <v>4</v>
      </c>
      <c r="D708" s="65">
        <f>IF(ISNUMBER(MATCH(B708,Holidays!$E$5:$E$134,0)),1,'Data Export'!C708)</f>
        <v>4</v>
      </c>
      <c r="E708" s="66">
        <v>10</v>
      </c>
      <c r="F708" s="66" t="str">
        <f ca="1">OFFSET('ToU Table'!$B$6,'Data Export'!E708-1,'Data Export'!D708-1)</f>
        <v>Peak</v>
      </c>
      <c r="G708" s="66">
        <v>200.07</v>
      </c>
      <c r="H708" s="66">
        <v>367.58</v>
      </c>
      <c r="I708" s="66">
        <v>32</v>
      </c>
    </row>
    <row r="709" spans="2:9">
      <c r="B709" s="64">
        <f t="shared" si="22"/>
        <v>45595</v>
      </c>
      <c r="C709" s="65">
        <f t="shared" si="23"/>
        <v>4</v>
      </c>
      <c r="D709" s="65">
        <f>IF(ISNUMBER(MATCH(B709,Holidays!$E$5:$E$134,0)),1,'Data Export'!C709)</f>
        <v>4</v>
      </c>
      <c r="E709" s="66">
        <v>11</v>
      </c>
      <c r="F709" s="66" t="str">
        <f ca="1">OFFSET('ToU Table'!$B$6,'Data Export'!E709-1,'Data Export'!D709-1)</f>
        <v>Standard</v>
      </c>
      <c r="G709" s="66">
        <v>191.97</v>
      </c>
      <c r="H709" s="66">
        <v>191.97</v>
      </c>
      <c r="I709" s="66">
        <v>146.1</v>
      </c>
    </row>
    <row r="710" spans="2:9">
      <c r="B710" s="64">
        <f t="shared" si="22"/>
        <v>45595</v>
      </c>
      <c r="C710" s="65">
        <f t="shared" si="23"/>
        <v>4</v>
      </c>
      <c r="D710" s="65">
        <f>IF(ISNUMBER(MATCH(B710,Holidays!$E$5:$E$134,0)),1,'Data Export'!C710)</f>
        <v>4</v>
      </c>
      <c r="E710" s="66">
        <v>12</v>
      </c>
      <c r="F710" s="66" t="str">
        <f ca="1">OFFSET('ToU Table'!$B$6,'Data Export'!E710-1,'Data Export'!D710-1)</f>
        <v>Standard</v>
      </c>
      <c r="G710" s="66">
        <v>192.66</v>
      </c>
      <c r="H710" s="66">
        <v>192.66</v>
      </c>
      <c r="I710" s="66">
        <v>167.7</v>
      </c>
    </row>
    <row r="711" spans="2:9">
      <c r="B711" s="64">
        <f t="shared" si="22"/>
        <v>45595</v>
      </c>
      <c r="C711" s="65">
        <f t="shared" si="23"/>
        <v>4</v>
      </c>
      <c r="D711" s="65">
        <f>IF(ISNUMBER(MATCH(B711,Holidays!$E$5:$E$134,0)),1,'Data Export'!C711)</f>
        <v>4</v>
      </c>
      <c r="E711" s="66">
        <v>13</v>
      </c>
      <c r="F711" s="66" t="str">
        <f ca="1">OFFSET('ToU Table'!$B$6,'Data Export'!E711-1,'Data Export'!D711-1)</f>
        <v>Standard</v>
      </c>
      <c r="G711" s="66">
        <v>192.66</v>
      </c>
      <c r="H711" s="66">
        <v>192.66</v>
      </c>
      <c r="I711" s="66">
        <v>167.7</v>
      </c>
    </row>
    <row r="712" spans="2:9">
      <c r="B712" s="64">
        <f t="shared" si="22"/>
        <v>45595</v>
      </c>
      <c r="C712" s="65">
        <f t="shared" si="23"/>
        <v>4</v>
      </c>
      <c r="D712" s="65">
        <f>IF(ISNUMBER(MATCH(B712,Holidays!$E$5:$E$134,0)),1,'Data Export'!C712)</f>
        <v>4</v>
      </c>
      <c r="E712" s="66">
        <v>14</v>
      </c>
      <c r="F712" s="66" t="str">
        <f ca="1">OFFSET('ToU Table'!$B$6,'Data Export'!E712-1,'Data Export'!D712-1)</f>
        <v>Standard</v>
      </c>
      <c r="G712" s="66">
        <v>191.97</v>
      </c>
      <c r="H712" s="66">
        <v>191.97</v>
      </c>
      <c r="I712" s="66">
        <v>146.1</v>
      </c>
    </row>
    <row r="713" spans="2:9">
      <c r="B713" s="64">
        <f t="shared" si="22"/>
        <v>45595</v>
      </c>
      <c r="C713" s="65">
        <f t="shared" si="23"/>
        <v>4</v>
      </c>
      <c r="D713" s="65">
        <f>IF(ISNUMBER(MATCH(B713,Holidays!$E$5:$E$134,0)),1,'Data Export'!C713)</f>
        <v>4</v>
      </c>
      <c r="E713" s="66">
        <v>15</v>
      </c>
      <c r="F713" s="66" t="str">
        <f ca="1">OFFSET('ToU Table'!$B$6,'Data Export'!E713-1,'Data Export'!D713-1)</f>
        <v>Standard</v>
      </c>
      <c r="G713" s="66">
        <v>191.98</v>
      </c>
      <c r="H713" s="66">
        <v>191.98</v>
      </c>
      <c r="I713" s="66">
        <v>151.19999999999999</v>
      </c>
    </row>
    <row r="714" spans="2:9">
      <c r="B714" s="64">
        <f t="shared" si="22"/>
        <v>45595</v>
      </c>
      <c r="C714" s="65">
        <f t="shared" si="23"/>
        <v>4</v>
      </c>
      <c r="D714" s="65">
        <f>IF(ISNUMBER(MATCH(B714,Holidays!$E$5:$E$134,0)),1,'Data Export'!C714)</f>
        <v>4</v>
      </c>
      <c r="E714" s="66">
        <v>16</v>
      </c>
      <c r="F714" s="66" t="str">
        <f ca="1">OFFSET('ToU Table'!$B$6,'Data Export'!E714-1,'Data Export'!D714-1)</f>
        <v>Standard</v>
      </c>
      <c r="G714" s="66">
        <v>228.37</v>
      </c>
      <c r="H714" s="66">
        <v>228.37</v>
      </c>
      <c r="I714" s="66">
        <v>60.2</v>
      </c>
    </row>
    <row r="715" spans="2:9">
      <c r="B715" s="64">
        <f t="shared" si="22"/>
        <v>45595</v>
      </c>
      <c r="C715" s="65">
        <f t="shared" si="23"/>
        <v>4</v>
      </c>
      <c r="D715" s="65">
        <f>IF(ISNUMBER(MATCH(B715,Holidays!$E$5:$E$134,0)),1,'Data Export'!C715)</f>
        <v>4</v>
      </c>
      <c r="E715" s="66">
        <v>17</v>
      </c>
      <c r="F715" s="66" t="str">
        <f ca="1">OFFSET('ToU Table'!$B$6,'Data Export'!E715-1,'Data Export'!D715-1)</f>
        <v>Standard</v>
      </c>
      <c r="G715" s="66">
        <v>262.89</v>
      </c>
      <c r="H715" s="66">
        <v>262.89</v>
      </c>
      <c r="I715" s="66">
        <v>36</v>
      </c>
    </row>
    <row r="716" spans="2:9">
      <c r="B716" s="64">
        <f t="shared" si="22"/>
        <v>45595</v>
      </c>
      <c r="C716" s="65">
        <f t="shared" si="23"/>
        <v>4</v>
      </c>
      <c r="D716" s="65">
        <f>IF(ISNUMBER(MATCH(B716,Holidays!$E$5:$E$134,0)),1,'Data Export'!C716)</f>
        <v>4</v>
      </c>
      <c r="E716" s="66">
        <v>18</v>
      </c>
      <c r="F716" s="66" t="str">
        <f ca="1">OFFSET('ToU Table'!$B$6,'Data Export'!E716-1,'Data Export'!D716-1)</f>
        <v>Standard</v>
      </c>
      <c r="G716" s="66">
        <v>343.47</v>
      </c>
      <c r="H716" s="66">
        <v>343.47</v>
      </c>
      <c r="I716" s="66">
        <v>126</v>
      </c>
    </row>
    <row r="717" spans="2:9">
      <c r="B717" s="64">
        <f t="shared" si="22"/>
        <v>45595</v>
      </c>
      <c r="C717" s="65">
        <f t="shared" si="23"/>
        <v>4</v>
      </c>
      <c r="D717" s="65">
        <f>IF(ISNUMBER(MATCH(B717,Holidays!$E$5:$E$134,0)),1,'Data Export'!C717)</f>
        <v>4</v>
      </c>
      <c r="E717" s="66">
        <v>19</v>
      </c>
      <c r="F717" s="66" t="str">
        <f ca="1">OFFSET('ToU Table'!$B$6,'Data Export'!E717-1,'Data Export'!D717-1)</f>
        <v>Peak</v>
      </c>
      <c r="G717" s="66">
        <v>367.58</v>
      </c>
      <c r="H717" s="66">
        <v>367.58</v>
      </c>
      <c r="I717" s="66">
        <v>11</v>
      </c>
    </row>
    <row r="718" spans="2:9">
      <c r="B718" s="64">
        <f t="shared" si="22"/>
        <v>45595</v>
      </c>
      <c r="C718" s="65">
        <f t="shared" si="23"/>
        <v>4</v>
      </c>
      <c r="D718" s="65">
        <f>IF(ISNUMBER(MATCH(B718,Holidays!$E$5:$E$134,0)),1,'Data Export'!C718)</f>
        <v>4</v>
      </c>
      <c r="E718" s="66">
        <v>20</v>
      </c>
      <c r="F718" s="66" t="str">
        <f ca="1">OFFSET('ToU Table'!$B$6,'Data Export'!E718-1,'Data Export'!D718-1)</f>
        <v>Peak</v>
      </c>
      <c r="G718" s="66">
        <v>367.58</v>
      </c>
      <c r="H718" s="66">
        <v>367.58</v>
      </c>
      <c r="I718" s="66">
        <v>11</v>
      </c>
    </row>
    <row r="719" spans="2:9">
      <c r="B719" s="64">
        <f t="shared" si="22"/>
        <v>45595</v>
      </c>
      <c r="C719" s="65">
        <f t="shared" si="23"/>
        <v>4</v>
      </c>
      <c r="D719" s="65">
        <f>IF(ISNUMBER(MATCH(B719,Holidays!$E$5:$E$134,0)),1,'Data Export'!C719)</f>
        <v>4</v>
      </c>
      <c r="E719" s="66">
        <v>21</v>
      </c>
      <c r="F719" s="66" t="str">
        <f ca="1">OFFSET('ToU Table'!$B$6,'Data Export'!E719-1,'Data Export'!D719-1)</f>
        <v>Peak</v>
      </c>
      <c r="G719" s="66">
        <v>367.54</v>
      </c>
      <c r="H719" s="66">
        <v>367.53</v>
      </c>
      <c r="I719" s="66">
        <v>160.69999999999999</v>
      </c>
    </row>
    <row r="720" spans="2:9">
      <c r="B720" s="64">
        <f t="shared" si="22"/>
        <v>45595</v>
      </c>
      <c r="C720" s="65">
        <f t="shared" si="23"/>
        <v>4</v>
      </c>
      <c r="D720" s="65">
        <f>IF(ISNUMBER(MATCH(B720,Holidays!$E$5:$E$134,0)),1,'Data Export'!C720)</f>
        <v>4</v>
      </c>
      <c r="E720" s="66">
        <v>22</v>
      </c>
      <c r="F720" s="66" t="str">
        <f ca="1">OFFSET('ToU Table'!$B$6,'Data Export'!E720-1,'Data Export'!D720-1)</f>
        <v>Standard</v>
      </c>
      <c r="G720" s="66">
        <v>248.59</v>
      </c>
      <c r="H720" s="66">
        <v>247.47</v>
      </c>
      <c r="I720" s="66">
        <v>118.9</v>
      </c>
    </row>
    <row r="721" spans="2:9">
      <c r="B721" s="64">
        <f t="shared" si="22"/>
        <v>45595</v>
      </c>
      <c r="C721" s="65">
        <f t="shared" si="23"/>
        <v>4</v>
      </c>
      <c r="D721" s="65">
        <f>IF(ISNUMBER(MATCH(B721,Holidays!$E$5:$E$134,0)),1,'Data Export'!C721)</f>
        <v>4</v>
      </c>
      <c r="E721" s="66">
        <v>23</v>
      </c>
      <c r="F721" s="66" t="str">
        <f ca="1">OFFSET('ToU Table'!$B$6,'Data Export'!E721-1,'Data Export'!D721-1)</f>
        <v>Off-peak</v>
      </c>
      <c r="G721" s="66">
        <v>181.89</v>
      </c>
      <c r="H721" s="66">
        <v>200.04</v>
      </c>
      <c r="I721" s="66">
        <v>211</v>
      </c>
    </row>
    <row r="722" spans="2:9">
      <c r="B722" s="64">
        <f t="shared" si="22"/>
        <v>45595</v>
      </c>
      <c r="C722" s="65">
        <f t="shared" si="23"/>
        <v>4</v>
      </c>
      <c r="D722" s="65">
        <f>IF(ISNUMBER(MATCH(B722,Holidays!$E$5:$E$134,0)),1,'Data Export'!C722)</f>
        <v>4</v>
      </c>
      <c r="E722" s="66">
        <v>24</v>
      </c>
      <c r="F722" s="66" t="str">
        <f ca="1">OFFSET('ToU Table'!$B$6,'Data Export'!E722-1,'Data Export'!D722-1)</f>
        <v>Off-peak</v>
      </c>
      <c r="G722" s="66">
        <v>160.26</v>
      </c>
      <c r="H722" s="66">
        <v>200.04</v>
      </c>
      <c r="I722" s="66">
        <v>169.6</v>
      </c>
    </row>
    <row r="723" spans="2:9">
      <c r="B723" s="64">
        <f t="shared" si="22"/>
        <v>45596</v>
      </c>
      <c r="C723" s="65">
        <f t="shared" si="23"/>
        <v>5</v>
      </c>
      <c r="D723" s="65">
        <f>IF(ISNUMBER(MATCH(B723,Holidays!$E$5:$E$134,0)),1,'Data Export'!C723)</f>
        <v>5</v>
      </c>
      <c r="E723" s="66">
        <v>1</v>
      </c>
      <c r="F723" s="66" t="str">
        <f ca="1">OFFSET('ToU Table'!$B$6,'Data Export'!E723-1,'Data Export'!D723-1)</f>
        <v>Off-peak</v>
      </c>
      <c r="G723" s="66">
        <v>118.88</v>
      </c>
      <c r="H723" s="66">
        <v>160.02000000000001</v>
      </c>
      <c r="I723" s="66">
        <v>174.2</v>
      </c>
    </row>
    <row r="724" spans="2:9">
      <c r="B724" s="64">
        <f t="shared" si="22"/>
        <v>45596</v>
      </c>
      <c r="C724" s="65">
        <f t="shared" si="23"/>
        <v>5</v>
      </c>
      <c r="D724" s="65">
        <f>IF(ISNUMBER(MATCH(B724,Holidays!$E$5:$E$134,0)),1,'Data Export'!C724)</f>
        <v>5</v>
      </c>
      <c r="E724" s="66">
        <v>2</v>
      </c>
      <c r="F724" s="66" t="str">
        <f ca="1">OFFSET('ToU Table'!$B$6,'Data Export'!E724-1,'Data Export'!D724-1)</f>
        <v>Off-peak</v>
      </c>
      <c r="G724" s="66">
        <v>118.08</v>
      </c>
      <c r="H724" s="66">
        <v>160.02000000000001</v>
      </c>
      <c r="I724" s="66">
        <v>178.8</v>
      </c>
    </row>
    <row r="725" spans="2:9">
      <c r="B725" s="64">
        <f t="shared" si="22"/>
        <v>45596</v>
      </c>
      <c r="C725" s="65">
        <f t="shared" si="23"/>
        <v>5</v>
      </c>
      <c r="D725" s="65">
        <f>IF(ISNUMBER(MATCH(B725,Holidays!$E$5:$E$134,0)),1,'Data Export'!C725)</f>
        <v>5</v>
      </c>
      <c r="E725" s="66">
        <v>3</v>
      </c>
      <c r="F725" s="66" t="str">
        <f ca="1">OFFSET('ToU Table'!$B$6,'Data Export'!E725-1,'Data Export'!D725-1)</f>
        <v>Off-peak</v>
      </c>
      <c r="G725" s="66">
        <v>117.25</v>
      </c>
      <c r="H725" s="66">
        <v>160.02000000000001</v>
      </c>
      <c r="I725" s="66">
        <v>183.5</v>
      </c>
    </row>
    <row r="726" spans="2:9">
      <c r="B726" s="64">
        <f t="shared" si="22"/>
        <v>45596</v>
      </c>
      <c r="C726" s="65">
        <f t="shared" si="23"/>
        <v>5</v>
      </c>
      <c r="D726" s="65">
        <f>IF(ISNUMBER(MATCH(B726,Holidays!$E$5:$E$134,0)),1,'Data Export'!C726)</f>
        <v>5</v>
      </c>
      <c r="E726" s="66">
        <v>4</v>
      </c>
      <c r="F726" s="66" t="str">
        <f ca="1">OFFSET('ToU Table'!$B$6,'Data Export'!E726-1,'Data Export'!D726-1)</f>
        <v>Off-peak</v>
      </c>
      <c r="G726" s="66">
        <v>117.25</v>
      </c>
      <c r="H726" s="66">
        <v>160.02000000000001</v>
      </c>
      <c r="I726" s="66">
        <v>183.5</v>
      </c>
    </row>
    <row r="727" spans="2:9">
      <c r="B727" s="64">
        <f t="shared" si="22"/>
        <v>45596</v>
      </c>
      <c r="C727" s="65">
        <f t="shared" si="23"/>
        <v>5</v>
      </c>
      <c r="D727" s="65">
        <f>IF(ISNUMBER(MATCH(B727,Holidays!$E$5:$E$134,0)),1,'Data Export'!C727)</f>
        <v>5</v>
      </c>
      <c r="E727" s="66">
        <v>5</v>
      </c>
      <c r="F727" s="66" t="str">
        <f ca="1">OFFSET('ToU Table'!$B$6,'Data Export'!E727-1,'Data Export'!D727-1)</f>
        <v>Off-peak</v>
      </c>
      <c r="G727" s="66">
        <v>135.81</v>
      </c>
      <c r="H727" s="66">
        <v>160.07</v>
      </c>
      <c r="I727" s="66">
        <v>174.1</v>
      </c>
    </row>
    <row r="728" spans="2:9">
      <c r="B728" s="64">
        <f t="shared" si="22"/>
        <v>45596</v>
      </c>
      <c r="C728" s="65">
        <f t="shared" si="23"/>
        <v>5</v>
      </c>
      <c r="D728" s="65">
        <f>IF(ISNUMBER(MATCH(B728,Holidays!$E$5:$E$134,0)),1,'Data Export'!C728)</f>
        <v>5</v>
      </c>
      <c r="E728" s="66">
        <v>6</v>
      </c>
      <c r="F728" s="66" t="str">
        <f ca="1">OFFSET('ToU Table'!$B$6,'Data Export'!E728-1,'Data Export'!D728-1)</f>
        <v>Off-peak</v>
      </c>
      <c r="G728" s="66">
        <v>180.63</v>
      </c>
      <c r="H728" s="66">
        <v>180.63</v>
      </c>
      <c r="I728" s="66">
        <v>161</v>
      </c>
    </row>
    <row r="729" spans="2:9">
      <c r="B729" s="64">
        <f t="shared" si="22"/>
        <v>45596</v>
      </c>
      <c r="C729" s="65">
        <f t="shared" si="23"/>
        <v>5</v>
      </c>
      <c r="D729" s="65">
        <f>IF(ISNUMBER(MATCH(B729,Holidays!$E$5:$E$134,0)),1,'Data Export'!C729)</f>
        <v>5</v>
      </c>
      <c r="E729" s="66">
        <v>7</v>
      </c>
      <c r="F729" s="66" t="str">
        <f ca="1">OFFSET('ToU Table'!$B$6,'Data Export'!E729-1,'Data Export'!D729-1)</f>
        <v>Standard</v>
      </c>
      <c r="G729" s="66">
        <v>330</v>
      </c>
      <c r="H729" s="66">
        <v>330</v>
      </c>
      <c r="I729" s="66">
        <v>81</v>
      </c>
    </row>
    <row r="730" spans="2:9">
      <c r="B730" s="64">
        <f t="shared" si="22"/>
        <v>45596</v>
      </c>
      <c r="C730" s="65">
        <f t="shared" si="23"/>
        <v>5</v>
      </c>
      <c r="D730" s="65">
        <f>IF(ISNUMBER(MATCH(B730,Holidays!$E$5:$E$134,0)),1,'Data Export'!C730)</f>
        <v>5</v>
      </c>
      <c r="E730" s="66">
        <v>8</v>
      </c>
      <c r="F730" s="66" t="str">
        <f ca="1">OFFSET('ToU Table'!$B$6,'Data Export'!E730-1,'Data Export'!D730-1)</f>
        <v>Peak</v>
      </c>
      <c r="G730" s="66">
        <v>195.63</v>
      </c>
      <c r="H730" s="66">
        <v>195.63</v>
      </c>
      <c r="I730" s="66">
        <v>71</v>
      </c>
    </row>
    <row r="731" spans="2:9">
      <c r="B731" s="64">
        <f t="shared" si="22"/>
        <v>45596</v>
      </c>
      <c r="C731" s="65">
        <f t="shared" si="23"/>
        <v>5</v>
      </c>
      <c r="D731" s="65">
        <f>IF(ISNUMBER(MATCH(B731,Holidays!$E$5:$E$134,0)),1,'Data Export'!C731)</f>
        <v>5</v>
      </c>
      <c r="E731" s="66">
        <v>9</v>
      </c>
      <c r="F731" s="66" t="str">
        <f ca="1">OFFSET('ToU Table'!$B$6,'Data Export'!E731-1,'Data Export'!D731-1)</f>
        <v>Peak</v>
      </c>
      <c r="G731" s="66">
        <v>194.71</v>
      </c>
      <c r="H731" s="66">
        <v>194.71</v>
      </c>
      <c r="I731" s="66">
        <v>78.400000000000006</v>
      </c>
    </row>
    <row r="732" spans="2:9">
      <c r="B732" s="64">
        <f t="shared" ref="B732:B745" si="24">B708+1</f>
        <v>45596</v>
      </c>
      <c r="C732" s="65">
        <f t="shared" si="23"/>
        <v>5</v>
      </c>
      <c r="D732" s="65">
        <f>IF(ISNUMBER(MATCH(B732,Holidays!$E$5:$E$134,0)),1,'Data Export'!C732)</f>
        <v>5</v>
      </c>
      <c r="E732" s="66">
        <v>10</v>
      </c>
      <c r="F732" s="66" t="str">
        <f ca="1">OFFSET('ToU Table'!$B$6,'Data Export'!E732-1,'Data Export'!D732-1)</f>
        <v>Peak</v>
      </c>
      <c r="G732" s="66">
        <v>192.39</v>
      </c>
      <c r="H732" s="66">
        <v>197.61</v>
      </c>
      <c r="I732" s="66">
        <v>47</v>
      </c>
    </row>
    <row r="733" spans="2:9">
      <c r="B733" s="64">
        <f t="shared" si="24"/>
        <v>45596</v>
      </c>
      <c r="C733" s="65">
        <f t="shared" si="23"/>
        <v>5</v>
      </c>
      <c r="D733" s="65">
        <f>IF(ISNUMBER(MATCH(B733,Holidays!$E$5:$E$134,0)),1,'Data Export'!C733)</f>
        <v>5</v>
      </c>
      <c r="E733" s="66">
        <v>11</v>
      </c>
      <c r="F733" s="66" t="str">
        <f ca="1">OFFSET('ToU Table'!$B$6,'Data Export'!E733-1,'Data Export'!D733-1)</f>
        <v>Standard</v>
      </c>
      <c r="G733" s="66">
        <v>175.7</v>
      </c>
      <c r="H733" s="66">
        <v>175.7</v>
      </c>
      <c r="I733" s="66">
        <v>74.900000000000006</v>
      </c>
    </row>
    <row r="734" spans="2:9">
      <c r="B734" s="64">
        <f t="shared" si="24"/>
        <v>45596</v>
      </c>
      <c r="C734" s="65">
        <f t="shared" si="23"/>
        <v>5</v>
      </c>
      <c r="D734" s="65">
        <f>IF(ISNUMBER(MATCH(B734,Holidays!$E$5:$E$134,0)),1,'Data Export'!C734)</f>
        <v>5</v>
      </c>
      <c r="E734" s="66">
        <v>12</v>
      </c>
      <c r="F734" s="66" t="str">
        <f ca="1">OFFSET('ToU Table'!$B$6,'Data Export'!E734-1,'Data Export'!D734-1)</f>
        <v>Standard</v>
      </c>
      <c r="G734" s="66">
        <v>160.09</v>
      </c>
      <c r="H734" s="66">
        <v>160.09</v>
      </c>
      <c r="I734" s="66">
        <v>93.9</v>
      </c>
    </row>
    <row r="735" spans="2:9">
      <c r="B735" s="64">
        <f t="shared" si="24"/>
        <v>45596</v>
      </c>
      <c r="C735" s="65">
        <f t="shared" si="23"/>
        <v>5</v>
      </c>
      <c r="D735" s="65">
        <f>IF(ISNUMBER(MATCH(B735,Holidays!$E$5:$E$134,0)),1,'Data Export'!C735)</f>
        <v>5</v>
      </c>
      <c r="E735" s="66">
        <v>13</v>
      </c>
      <c r="F735" s="66" t="str">
        <f ca="1">OFFSET('ToU Table'!$B$6,'Data Export'!E735-1,'Data Export'!D735-1)</f>
        <v>Standard</v>
      </c>
      <c r="G735" s="66">
        <v>160.09</v>
      </c>
      <c r="H735" s="66">
        <v>160.09</v>
      </c>
      <c r="I735" s="66">
        <v>93.9</v>
      </c>
    </row>
    <row r="736" spans="2:9">
      <c r="B736" s="64">
        <f t="shared" si="24"/>
        <v>45596</v>
      </c>
      <c r="C736" s="65">
        <f t="shared" si="23"/>
        <v>5</v>
      </c>
      <c r="D736" s="65">
        <f>IF(ISNUMBER(MATCH(B736,Holidays!$E$5:$E$134,0)),1,'Data Export'!C736)</f>
        <v>5</v>
      </c>
      <c r="E736" s="66">
        <v>14</v>
      </c>
      <c r="F736" s="66" t="str">
        <f ca="1">OFFSET('ToU Table'!$B$6,'Data Export'!E736-1,'Data Export'!D736-1)</f>
        <v>Standard</v>
      </c>
      <c r="G736" s="66">
        <v>160.09</v>
      </c>
      <c r="H736" s="66">
        <v>160.09</v>
      </c>
      <c r="I736" s="66">
        <v>93.9</v>
      </c>
    </row>
    <row r="737" spans="2:9">
      <c r="B737" s="64">
        <f t="shared" si="24"/>
        <v>45596</v>
      </c>
      <c r="C737" s="65">
        <f t="shared" si="23"/>
        <v>5</v>
      </c>
      <c r="D737" s="65">
        <f>IF(ISNUMBER(MATCH(B737,Holidays!$E$5:$E$134,0)),1,'Data Export'!C737)</f>
        <v>5</v>
      </c>
      <c r="E737" s="66">
        <v>15</v>
      </c>
      <c r="F737" s="66" t="str">
        <f ca="1">OFFSET('ToU Table'!$B$6,'Data Export'!E737-1,'Data Export'!D737-1)</f>
        <v>Standard</v>
      </c>
      <c r="G737" s="66">
        <v>160.07</v>
      </c>
      <c r="H737" s="66">
        <v>160.07</v>
      </c>
      <c r="I737" s="66">
        <v>93.9</v>
      </c>
    </row>
    <row r="738" spans="2:9">
      <c r="B738" s="64">
        <f t="shared" si="24"/>
        <v>45596</v>
      </c>
      <c r="C738" s="65">
        <f t="shared" si="23"/>
        <v>5</v>
      </c>
      <c r="D738" s="65">
        <f>IF(ISNUMBER(MATCH(B738,Holidays!$E$5:$E$134,0)),1,'Data Export'!C738)</f>
        <v>5</v>
      </c>
      <c r="E738" s="66">
        <v>16</v>
      </c>
      <c r="F738" s="66" t="str">
        <f ca="1">OFFSET('ToU Table'!$B$6,'Data Export'!E738-1,'Data Export'!D738-1)</f>
        <v>Standard</v>
      </c>
      <c r="G738" s="66">
        <v>224.55</v>
      </c>
      <c r="H738" s="66">
        <v>224.55</v>
      </c>
      <c r="I738" s="66">
        <v>46</v>
      </c>
    </row>
    <row r="739" spans="2:9">
      <c r="B739" s="64">
        <f t="shared" si="24"/>
        <v>45596</v>
      </c>
      <c r="C739" s="65">
        <f t="shared" si="23"/>
        <v>5</v>
      </c>
      <c r="D739" s="65">
        <f>IF(ISNUMBER(MATCH(B739,Holidays!$E$5:$E$134,0)),1,'Data Export'!C739)</f>
        <v>5</v>
      </c>
      <c r="E739" s="66">
        <v>17</v>
      </c>
      <c r="F739" s="66" t="str">
        <f ca="1">OFFSET('ToU Table'!$B$6,'Data Export'!E739-1,'Data Export'!D739-1)</f>
        <v>Standard</v>
      </c>
      <c r="G739" s="66">
        <v>249.9</v>
      </c>
      <c r="H739" s="66">
        <v>249.9</v>
      </c>
      <c r="I739" s="66">
        <v>26.2</v>
      </c>
    </row>
    <row r="740" spans="2:9">
      <c r="B740" s="64">
        <f t="shared" si="24"/>
        <v>45596</v>
      </c>
      <c r="C740" s="65">
        <f t="shared" si="23"/>
        <v>5</v>
      </c>
      <c r="D740" s="65">
        <f>IF(ISNUMBER(MATCH(B740,Holidays!$E$5:$E$134,0)),1,'Data Export'!C740)</f>
        <v>5</v>
      </c>
      <c r="E740" s="66">
        <v>18</v>
      </c>
      <c r="F740" s="66" t="str">
        <f ca="1">OFFSET('ToU Table'!$B$6,'Data Export'!E740-1,'Data Export'!D740-1)</f>
        <v>Standard</v>
      </c>
      <c r="G740" s="66">
        <v>361.94</v>
      </c>
      <c r="H740" s="66">
        <v>361.94</v>
      </c>
      <c r="I740" s="66">
        <v>72.3</v>
      </c>
    </row>
    <row r="741" spans="2:9">
      <c r="B741" s="64">
        <f t="shared" si="24"/>
        <v>45596</v>
      </c>
      <c r="C741" s="65">
        <f t="shared" si="23"/>
        <v>5</v>
      </c>
      <c r="D741" s="65">
        <f>IF(ISNUMBER(MATCH(B741,Holidays!$E$5:$E$134,0)),1,'Data Export'!C741)</f>
        <v>5</v>
      </c>
      <c r="E741" s="66">
        <v>19</v>
      </c>
      <c r="F741" s="66" t="str">
        <f ca="1">OFFSET('ToU Table'!$B$6,'Data Export'!E741-1,'Data Export'!D741-1)</f>
        <v>Peak</v>
      </c>
      <c r="G741" s="66">
        <v>367.38</v>
      </c>
      <c r="H741" s="66">
        <v>367.38</v>
      </c>
      <c r="I741" s="66">
        <v>11</v>
      </c>
    </row>
    <row r="742" spans="2:9">
      <c r="B742" s="64">
        <f t="shared" si="24"/>
        <v>45596</v>
      </c>
      <c r="C742" s="65">
        <f t="shared" si="23"/>
        <v>5</v>
      </c>
      <c r="D742" s="65">
        <f>IF(ISNUMBER(MATCH(B742,Holidays!$E$5:$E$134,0)),1,'Data Export'!C742)</f>
        <v>5</v>
      </c>
      <c r="E742" s="66">
        <v>20</v>
      </c>
      <c r="F742" s="66" t="str">
        <f ca="1">OFFSET('ToU Table'!$B$6,'Data Export'!E742-1,'Data Export'!D742-1)</f>
        <v>Peak</v>
      </c>
      <c r="G742" s="66">
        <v>367.38</v>
      </c>
      <c r="H742" s="66">
        <v>367.38</v>
      </c>
      <c r="I742" s="66">
        <v>11</v>
      </c>
    </row>
    <row r="743" spans="2:9">
      <c r="B743" s="64">
        <f t="shared" si="24"/>
        <v>45596</v>
      </c>
      <c r="C743" s="65">
        <f t="shared" si="23"/>
        <v>5</v>
      </c>
      <c r="D743" s="65">
        <f>IF(ISNUMBER(MATCH(B743,Holidays!$E$5:$E$134,0)),1,'Data Export'!C743)</f>
        <v>5</v>
      </c>
      <c r="E743" s="66">
        <v>21</v>
      </c>
      <c r="F743" s="66" t="str">
        <f ca="1">OFFSET('ToU Table'!$B$6,'Data Export'!E743-1,'Data Export'!D743-1)</f>
        <v>Peak</v>
      </c>
      <c r="G743" s="66">
        <v>367.34</v>
      </c>
      <c r="H743" s="66">
        <v>367.34</v>
      </c>
      <c r="I743" s="66">
        <v>110.5</v>
      </c>
    </row>
    <row r="744" spans="2:9">
      <c r="B744" s="64">
        <f t="shared" si="24"/>
        <v>45596</v>
      </c>
      <c r="C744" s="65">
        <f t="shared" si="23"/>
        <v>5</v>
      </c>
      <c r="D744" s="65">
        <f>IF(ISNUMBER(MATCH(B744,Holidays!$E$5:$E$134,0)),1,'Data Export'!C744)</f>
        <v>5</v>
      </c>
      <c r="E744" s="66">
        <v>22</v>
      </c>
      <c r="F744" s="66" t="str">
        <f ca="1">OFFSET('ToU Table'!$B$6,'Data Export'!E744-1,'Data Export'!D744-1)</f>
        <v>Standard</v>
      </c>
      <c r="G744" s="66">
        <v>256.39999999999998</v>
      </c>
      <c r="H744" s="66">
        <v>256.39999999999998</v>
      </c>
      <c r="I744" s="66">
        <v>36</v>
      </c>
    </row>
    <row r="745" spans="2:9">
      <c r="B745" s="64">
        <f t="shared" si="24"/>
        <v>45596</v>
      </c>
      <c r="C745" s="65">
        <f t="shared" si="23"/>
        <v>5</v>
      </c>
      <c r="D745" s="65">
        <f>IF(ISNUMBER(MATCH(B745,Holidays!$E$5:$E$134,0)),1,'Data Export'!C745)</f>
        <v>5</v>
      </c>
      <c r="E745" s="66">
        <v>23</v>
      </c>
      <c r="F745" s="66" t="str">
        <f ca="1">OFFSET('ToU Table'!$B$6,'Data Export'!E745-1,'Data Export'!D745-1)</f>
        <v>Off-peak</v>
      </c>
      <c r="G745" s="66">
        <v>165.58</v>
      </c>
      <c r="H745" s="66">
        <v>165.58</v>
      </c>
      <c r="I745" s="66">
        <v>221</v>
      </c>
    </row>
    <row r="746" spans="2:9">
      <c r="B746" s="64">
        <f>DATE(2024,11,1)</f>
        <v>45597</v>
      </c>
      <c r="C746" s="65">
        <f>WEEKDAY(B746)</f>
        <v>6</v>
      </c>
      <c r="D746" s="65">
        <f>IF(ISNUMBER(MATCH(B746,Holidays!$E$5:$E$134,0)),1,'Data Export'!C746)</f>
        <v>6</v>
      </c>
      <c r="E746" s="66">
        <v>24</v>
      </c>
      <c r="F746" s="66" t="str">
        <f ca="1">OFFSET('ToU Table'!$B$6,'Data Export'!E746-1,'Data Export'!D746-1)</f>
        <v>Off-peak</v>
      </c>
      <c r="G746" s="66">
        <v>147.26</v>
      </c>
      <c r="H746" s="66">
        <v>160.1</v>
      </c>
      <c r="I746" s="66">
        <v>166.9</v>
      </c>
    </row>
    <row r="747" spans="2:9">
      <c r="B747" s="64">
        <f t="shared" ref="B747:B769" si="25">DATE(2024,11,1)</f>
        <v>45597</v>
      </c>
      <c r="C747" s="65">
        <f t="shared" ref="C747:C810" si="26">WEEKDAY(B747)</f>
        <v>6</v>
      </c>
      <c r="D747" s="65">
        <f>IF(ISNUMBER(MATCH(B747,Holidays!$E$5:$E$134,0)),1,'Data Export'!C747)</f>
        <v>6</v>
      </c>
      <c r="E747" s="66">
        <v>2</v>
      </c>
      <c r="F747" s="66" t="str">
        <f ca="1">OFFSET('ToU Table'!$B$6,'Data Export'!E747-1,'Data Export'!D747-1)</f>
        <v>Off-peak</v>
      </c>
      <c r="G747" s="66">
        <v>112.99</v>
      </c>
      <c r="H747" s="66">
        <v>113</v>
      </c>
      <c r="I747" s="66">
        <v>265</v>
      </c>
    </row>
    <row r="748" spans="2:9">
      <c r="B748" s="64">
        <f t="shared" si="25"/>
        <v>45597</v>
      </c>
      <c r="C748" s="65">
        <f t="shared" si="26"/>
        <v>6</v>
      </c>
      <c r="D748" s="65">
        <f>IF(ISNUMBER(MATCH(B748,Holidays!$E$5:$E$134,0)),1,'Data Export'!C748)</f>
        <v>6</v>
      </c>
      <c r="E748" s="66">
        <v>3</v>
      </c>
      <c r="F748" s="66" t="str">
        <f ca="1">OFFSET('ToU Table'!$B$6,'Data Export'!E748-1,'Data Export'!D748-1)</f>
        <v>Off-peak</v>
      </c>
      <c r="G748" s="66">
        <v>113</v>
      </c>
      <c r="H748" s="66">
        <v>113</v>
      </c>
      <c r="I748" s="66">
        <v>271</v>
      </c>
    </row>
    <row r="749" spans="2:9">
      <c r="B749" s="64">
        <f t="shared" si="25"/>
        <v>45597</v>
      </c>
      <c r="C749" s="65">
        <f t="shared" si="26"/>
        <v>6</v>
      </c>
      <c r="D749" s="65">
        <f>IF(ISNUMBER(MATCH(B749,Holidays!$E$5:$E$134,0)),1,'Data Export'!C749)</f>
        <v>6</v>
      </c>
      <c r="E749" s="66">
        <v>4</v>
      </c>
      <c r="F749" s="66" t="str">
        <f ca="1">OFFSET('ToU Table'!$B$6,'Data Export'!E749-1,'Data Export'!D749-1)</f>
        <v>Off-peak</v>
      </c>
      <c r="G749" s="66">
        <v>113</v>
      </c>
      <c r="H749" s="66">
        <v>113</v>
      </c>
      <c r="I749" s="66">
        <v>272.89999999999998</v>
      </c>
    </row>
    <row r="750" spans="2:9">
      <c r="B750" s="64">
        <f t="shared" si="25"/>
        <v>45597</v>
      </c>
      <c r="C750" s="65">
        <f t="shared" si="26"/>
        <v>6</v>
      </c>
      <c r="D750" s="65">
        <f>IF(ISNUMBER(MATCH(B750,Holidays!$E$5:$E$134,0)),1,'Data Export'!C750)</f>
        <v>6</v>
      </c>
      <c r="E750" s="66">
        <v>5</v>
      </c>
      <c r="F750" s="66" t="str">
        <f ca="1">OFFSET('ToU Table'!$B$6,'Data Export'!E750-1,'Data Export'!D750-1)</f>
        <v>Off-peak</v>
      </c>
      <c r="G750" s="66">
        <v>113</v>
      </c>
      <c r="H750" s="66">
        <v>113</v>
      </c>
      <c r="I750" s="66">
        <v>270.89999999999998</v>
      </c>
    </row>
    <row r="751" spans="2:9">
      <c r="B751" s="64">
        <f t="shared" si="25"/>
        <v>45597</v>
      </c>
      <c r="C751" s="65">
        <f t="shared" si="26"/>
        <v>6</v>
      </c>
      <c r="D751" s="65">
        <f>IF(ISNUMBER(MATCH(B751,Holidays!$E$5:$E$134,0)),1,'Data Export'!C751)</f>
        <v>6</v>
      </c>
      <c r="E751" s="66">
        <v>6</v>
      </c>
      <c r="F751" s="66" t="str">
        <f ca="1">OFFSET('ToU Table'!$B$6,'Data Export'!E751-1,'Data Export'!D751-1)</f>
        <v>Off-peak</v>
      </c>
      <c r="G751" s="66">
        <v>122.21</v>
      </c>
      <c r="H751" s="66">
        <v>122.21</v>
      </c>
      <c r="I751" s="66">
        <v>116</v>
      </c>
    </row>
    <row r="752" spans="2:9">
      <c r="B752" s="64">
        <f t="shared" si="25"/>
        <v>45597</v>
      </c>
      <c r="C752" s="65">
        <f t="shared" si="26"/>
        <v>6</v>
      </c>
      <c r="D752" s="65">
        <f>IF(ISNUMBER(MATCH(B752,Holidays!$E$5:$E$134,0)),1,'Data Export'!C752)</f>
        <v>6</v>
      </c>
      <c r="E752" s="66">
        <v>7</v>
      </c>
      <c r="F752" s="66" t="str">
        <f ca="1">OFFSET('ToU Table'!$B$6,'Data Export'!E752-1,'Data Export'!D752-1)</f>
        <v>Standard</v>
      </c>
      <c r="G752" s="66">
        <v>200.05</v>
      </c>
      <c r="H752" s="66">
        <v>200.05</v>
      </c>
      <c r="I752" s="66">
        <v>93</v>
      </c>
    </row>
    <row r="753" spans="2:9">
      <c r="B753" s="64">
        <f t="shared" si="25"/>
        <v>45597</v>
      </c>
      <c r="C753" s="65">
        <f t="shared" si="26"/>
        <v>6</v>
      </c>
      <c r="D753" s="65">
        <f>IF(ISNUMBER(MATCH(B753,Holidays!$E$5:$E$134,0)),1,'Data Export'!C753)</f>
        <v>6</v>
      </c>
      <c r="E753" s="66">
        <v>8</v>
      </c>
      <c r="F753" s="66" t="str">
        <f ca="1">OFFSET('ToU Table'!$B$6,'Data Export'!E753-1,'Data Export'!D753-1)</f>
        <v>Peak</v>
      </c>
      <c r="G753" s="66">
        <v>169.96</v>
      </c>
      <c r="H753" s="66">
        <v>169.96</v>
      </c>
      <c r="I753" s="66">
        <v>78</v>
      </c>
    </row>
    <row r="754" spans="2:9">
      <c r="B754" s="64">
        <f t="shared" si="25"/>
        <v>45597</v>
      </c>
      <c r="C754" s="65">
        <f t="shared" si="26"/>
        <v>6</v>
      </c>
      <c r="D754" s="65">
        <f>IF(ISNUMBER(MATCH(B754,Holidays!$E$5:$E$134,0)),1,'Data Export'!C754)</f>
        <v>6</v>
      </c>
      <c r="E754" s="66">
        <v>9</v>
      </c>
      <c r="F754" s="66" t="str">
        <f ca="1">OFFSET('ToU Table'!$B$6,'Data Export'!E754-1,'Data Export'!D754-1)</f>
        <v>Peak</v>
      </c>
      <c r="G754" s="66">
        <v>169.97</v>
      </c>
      <c r="H754" s="66">
        <v>169.97</v>
      </c>
      <c r="I754" s="66">
        <v>80</v>
      </c>
    </row>
    <row r="755" spans="2:9">
      <c r="B755" s="64">
        <f t="shared" si="25"/>
        <v>45597</v>
      </c>
      <c r="C755" s="65">
        <f t="shared" si="26"/>
        <v>6</v>
      </c>
      <c r="D755" s="65">
        <f>IF(ISNUMBER(MATCH(B755,Holidays!$E$5:$E$134,0)),1,'Data Export'!C755)</f>
        <v>6</v>
      </c>
      <c r="E755" s="66">
        <v>10</v>
      </c>
      <c r="F755" s="66" t="str">
        <f ca="1">OFFSET('ToU Table'!$B$6,'Data Export'!E755-1,'Data Export'!D755-1)</f>
        <v>Peak</v>
      </c>
      <c r="G755" s="66">
        <v>150.99</v>
      </c>
      <c r="H755" s="66">
        <v>367.38</v>
      </c>
      <c r="I755" s="66">
        <v>55</v>
      </c>
    </row>
    <row r="756" spans="2:9">
      <c r="B756" s="64">
        <f t="shared" si="25"/>
        <v>45597</v>
      </c>
      <c r="C756" s="65">
        <f t="shared" si="26"/>
        <v>6</v>
      </c>
      <c r="D756" s="65">
        <f>IF(ISNUMBER(MATCH(B756,Holidays!$E$5:$E$134,0)),1,'Data Export'!C756)</f>
        <v>6</v>
      </c>
      <c r="E756" s="66">
        <v>11</v>
      </c>
      <c r="F756" s="66" t="str">
        <f ca="1">OFFSET('ToU Table'!$B$6,'Data Export'!E756-1,'Data Export'!D756-1)</f>
        <v>Standard</v>
      </c>
      <c r="G756" s="66">
        <v>128</v>
      </c>
      <c r="H756" s="66">
        <v>128</v>
      </c>
      <c r="I756" s="66">
        <v>66</v>
      </c>
    </row>
    <row r="757" spans="2:9">
      <c r="B757" s="64">
        <f t="shared" si="25"/>
        <v>45597</v>
      </c>
      <c r="C757" s="65">
        <f t="shared" si="26"/>
        <v>6</v>
      </c>
      <c r="D757" s="65">
        <f>IF(ISNUMBER(MATCH(B757,Holidays!$E$5:$E$134,0)),1,'Data Export'!C757)</f>
        <v>6</v>
      </c>
      <c r="E757" s="66">
        <v>12</v>
      </c>
      <c r="F757" s="66" t="str">
        <f ca="1">OFFSET('ToU Table'!$B$6,'Data Export'!E757-1,'Data Export'!D757-1)</f>
        <v>Standard</v>
      </c>
      <c r="G757" s="66">
        <v>131</v>
      </c>
      <c r="H757" s="66">
        <v>131</v>
      </c>
      <c r="I757" s="66">
        <v>66</v>
      </c>
    </row>
    <row r="758" spans="2:9">
      <c r="B758" s="64">
        <f t="shared" si="25"/>
        <v>45597</v>
      </c>
      <c r="C758" s="65">
        <f t="shared" si="26"/>
        <v>6</v>
      </c>
      <c r="D758" s="65">
        <f>IF(ISNUMBER(MATCH(B758,Holidays!$E$5:$E$134,0)),1,'Data Export'!C758)</f>
        <v>6</v>
      </c>
      <c r="E758" s="66">
        <v>13</v>
      </c>
      <c r="F758" s="66" t="str">
        <f ca="1">OFFSET('ToU Table'!$B$6,'Data Export'!E758-1,'Data Export'!D758-1)</f>
        <v>Standard</v>
      </c>
      <c r="G758" s="66">
        <v>131</v>
      </c>
      <c r="H758" s="66">
        <v>131</v>
      </c>
      <c r="I758" s="66">
        <v>71</v>
      </c>
    </row>
    <row r="759" spans="2:9">
      <c r="B759" s="64">
        <f t="shared" si="25"/>
        <v>45597</v>
      </c>
      <c r="C759" s="65">
        <f t="shared" si="26"/>
        <v>6</v>
      </c>
      <c r="D759" s="65">
        <f>IF(ISNUMBER(MATCH(B759,Holidays!$E$5:$E$134,0)),1,'Data Export'!C759)</f>
        <v>6</v>
      </c>
      <c r="E759" s="66">
        <v>14</v>
      </c>
      <c r="F759" s="66" t="str">
        <f ca="1">OFFSET('ToU Table'!$B$6,'Data Export'!E759-1,'Data Export'!D759-1)</f>
        <v>Standard</v>
      </c>
      <c r="G759" s="66">
        <v>131</v>
      </c>
      <c r="H759" s="66">
        <v>131</v>
      </c>
      <c r="I759" s="66">
        <v>71</v>
      </c>
    </row>
    <row r="760" spans="2:9">
      <c r="B760" s="64">
        <f t="shared" si="25"/>
        <v>45597</v>
      </c>
      <c r="C760" s="65">
        <f t="shared" si="26"/>
        <v>6</v>
      </c>
      <c r="D760" s="65">
        <f>IF(ISNUMBER(MATCH(B760,Holidays!$E$5:$E$134,0)),1,'Data Export'!C760)</f>
        <v>6</v>
      </c>
      <c r="E760" s="66">
        <v>15</v>
      </c>
      <c r="F760" s="66" t="str">
        <f ca="1">OFFSET('ToU Table'!$B$6,'Data Export'!E760-1,'Data Export'!D760-1)</f>
        <v>Standard</v>
      </c>
      <c r="G760" s="66">
        <v>139.91</v>
      </c>
      <c r="H760" s="66">
        <v>139.91</v>
      </c>
      <c r="I760" s="66">
        <v>74</v>
      </c>
    </row>
    <row r="761" spans="2:9">
      <c r="B761" s="64">
        <f t="shared" si="25"/>
        <v>45597</v>
      </c>
      <c r="C761" s="65">
        <f t="shared" si="26"/>
        <v>6</v>
      </c>
      <c r="D761" s="65">
        <f>IF(ISNUMBER(MATCH(B761,Holidays!$E$5:$E$134,0)),1,'Data Export'!C761)</f>
        <v>6</v>
      </c>
      <c r="E761" s="66">
        <v>16</v>
      </c>
      <c r="F761" s="66" t="str">
        <f ca="1">OFFSET('ToU Table'!$B$6,'Data Export'!E761-1,'Data Export'!D761-1)</f>
        <v>Standard</v>
      </c>
      <c r="G761" s="66">
        <v>194.93</v>
      </c>
      <c r="H761" s="66">
        <v>194.93</v>
      </c>
      <c r="I761" s="66">
        <v>77</v>
      </c>
    </row>
    <row r="762" spans="2:9">
      <c r="B762" s="64">
        <f t="shared" si="25"/>
        <v>45597</v>
      </c>
      <c r="C762" s="65">
        <f t="shared" si="26"/>
        <v>6</v>
      </c>
      <c r="D762" s="65">
        <f>IF(ISNUMBER(MATCH(B762,Holidays!$E$5:$E$134,0)),1,'Data Export'!C762)</f>
        <v>6</v>
      </c>
      <c r="E762" s="66">
        <v>17</v>
      </c>
      <c r="F762" s="66" t="str">
        <f ca="1">OFFSET('ToU Table'!$B$6,'Data Export'!E762-1,'Data Export'!D762-1)</f>
        <v>Standard</v>
      </c>
      <c r="G762" s="66">
        <v>222.26</v>
      </c>
      <c r="H762" s="66">
        <v>222.26</v>
      </c>
      <c r="I762" s="66">
        <v>117</v>
      </c>
    </row>
    <row r="763" spans="2:9">
      <c r="B763" s="64">
        <f t="shared" si="25"/>
        <v>45597</v>
      </c>
      <c r="C763" s="65">
        <f t="shared" si="26"/>
        <v>6</v>
      </c>
      <c r="D763" s="65">
        <f>IF(ISNUMBER(MATCH(B763,Holidays!$E$5:$E$134,0)),1,'Data Export'!C763)</f>
        <v>6</v>
      </c>
      <c r="E763" s="66">
        <v>18</v>
      </c>
      <c r="F763" s="66" t="str">
        <f ca="1">OFFSET('ToU Table'!$B$6,'Data Export'!E763-1,'Data Export'!D763-1)</f>
        <v>Standard</v>
      </c>
      <c r="G763" s="66">
        <v>362.04</v>
      </c>
      <c r="H763" s="66">
        <v>362.04</v>
      </c>
      <c r="I763" s="66">
        <v>71.8</v>
      </c>
    </row>
    <row r="764" spans="2:9">
      <c r="B764" s="64">
        <f t="shared" si="25"/>
        <v>45597</v>
      </c>
      <c r="C764" s="65">
        <f t="shared" si="26"/>
        <v>6</v>
      </c>
      <c r="D764" s="65">
        <f>IF(ISNUMBER(MATCH(B764,Holidays!$E$5:$E$134,0)),1,'Data Export'!C764)</f>
        <v>6</v>
      </c>
      <c r="E764" s="66">
        <v>19</v>
      </c>
      <c r="F764" s="66" t="str">
        <f ca="1">OFFSET('ToU Table'!$B$6,'Data Export'!E764-1,'Data Export'!D764-1)</f>
        <v>Peak</v>
      </c>
      <c r="G764" s="66">
        <v>367.38</v>
      </c>
      <c r="H764" s="66">
        <v>367.38</v>
      </c>
      <c r="I764" s="66">
        <v>31</v>
      </c>
    </row>
    <row r="765" spans="2:9">
      <c r="B765" s="64">
        <f t="shared" si="25"/>
        <v>45597</v>
      </c>
      <c r="C765" s="65">
        <f t="shared" si="26"/>
        <v>6</v>
      </c>
      <c r="D765" s="65">
        <f>IF(ISNUMBER(MATCH(B765,Holidays!$E$5:$E$134,0)),1,'Data Export'!C765)</f>
        <v>6</v>
      </c>
      <c r="E765" s="66">
        <v>20</v>
      </c>
      <c r="F765" s="66" t="str">
        <f ca="1">OFFSET('ToU Table'!$B$6,'Data Export'!E765-1,'Data Export'!D765-1)</f>
        <v>Peak</v>
      </c>
      <c r="G765" s="66">
        <v>367.38</v>
      </c>
      <c r="H765" s="66">
        <v>367.38</v>
      </c>
      <c r="I765" s="66">
        <v>31</v>
      </c>
    </row>
    <row r="766" spans="2:9">
      <c r="B766" s="64">
        <f t="shared" si="25"/>
        <v>45597</v>
      </c>
      <c r="C766" s="65">
        <f t="shared" si="26"/>
        <v>6</v>
      </c>
      <c r="D766" s="65">
        <f>IF(ISNUMBER(MATCH(B766,Holidays!$E$5:$E$134,0)),1,'Data Export'!C766)</f>
        <v>6</v>
      </c>
      <c r="E766" s="66">
        <v>21</v>
      </c>
      <c r="F766" s="66" t="str">
        <f ca="1">OFFSET('ToU Table'!$B$6,'Data Export'!E766-1,'Data Export'!D766-1)</f>
        <v>Peak</v>
      </c>
      <c r="G766" s="66">
        <v>365.62</v>
      </c>
      <c r="H766" s="66">
        <v>365.62</v>
      </c>
      <c r="I766" s="66">
        <v>173.7</v>
      </c>
    </row>
    <row r="767" spans="2:9">
      <c r="B767" s="64">
        <f t="shared" si="25"/>
        <v>45597</v>
      </c>
      <c r="C767" s="65">
        <f t="shared" si="26"/>
        <v>6</v>
      </c>
      <c r="D767" s="65">
        <f>IF(ISNUMBER(MATCH(B767,Holidays!$E$5:$E$134,0)),1,'Data Export'!C767)</f>
        <v>6</v>
      </c>
      <c r="E767" s="66">
        <v>22</v>
      </c>
      <c r="F767" s="66" t="str">
        <f ca="1">OFFSET('ToU Table'!$B$6,'Data Export'!E767-1,'Data Export'!D767-1)</f>
        <v>Standard</v>
      </c>
      <c r="G767" s="66">
        <v>240.9</v>
      </c>
      <c r="H767" s="66">
        <v>240.9</v>
      </c>
      <c r="I767" s="66">
        <v>142.9</v>
      </c>
    </row>
    <row r="768" spans="2:9">
      <c r="B768" s="64">
        <f t="shared" si="25"/>
        <v>45597</v>
      </c>
      <c r="C768" s="65">
        <f t="shared" si="26"/>
        <v>6</v>
      </c>
      <c r="D768" s="65">
        <f>IF(ISNUMBER(MATCH(B768,Holidays!$E$5:$E$134,0)),1,'Data Export'!C768)</f>
        <v>6</v>
      </c>
      <c r="E768" s="66">
        <v>23</v>
      </c>
      <c r="F768" s="66" t="str">
        <f ca="1">OFFSET('ToU Table'!$B$6,'Data Export'!E768-1,'Data Export'!D768-1)</f>
        <v>Off-peak</v>
      </c>
      <c r="G768" s="66">
        <v>144.62</v>
      </c>
      <c r="H768" s="66">
        <v>161.09</v>
      </c>
      <c r="I768" s="66">
        <v>260</v>
      </c>
    </row>
    <row r="769" spans="2:9">
      <c r="B769" s="64">
        <f t="shared" si="25"/>
        <v>45597</v>
      </c>
      <c r="C769" s="65">
        <f t="shared" si="26"/>
        <v>6</v>
      </c>
      <c r="D769" s="65">
        <f>IF(ISNUMBER(MATCH(B769,Holidays!$E$5:$E$134,0)),1,'Data Export'!C769)</f>
        <v>6</v>
      </c>
      <c r="E769" s="66">
        <v>24</v>
      </c>
      <c r="F769" s="66" t="str">
        <f ca="1">OFFSET('ToU Table'!$B$6,'Data Export'!E769-1,'Data Export'!D769-1)</f>
        <v>Off-peak</v>
      </c>
      <c r="G769" s="66">
        <v>119.27</v>
      </c>
      <c r="H769" s="66">
        <v>162</v>
      </c>
      <c r="I769" s="66">
        <v>239.1</v>
      </c>
    </row>
    <row r="770" spans="2:9">
      <c r="B770" s="64">
        <f>B746+1</f>
        <v>45598</v>
      </c>
      <c r="C770" s="65">
        <f t="shared" si="26"/>
        <v>7</v>
      </c>
      <c r="D770" s="65">
        <f>IF(ISNUMBER(MATCH(B770,Holidays!$E$5:$E$134,0)),1,'Data Export'!C770)</f>
        <v>7</v>
      </c>
      <c r="E770" s="66">
        <v>1</v>
      </c>
      <c r="F770" s="66" t="str">
        <f ca="1">OFFSET('ToU Table'!$B$6,'Data Export'!E770-1,'Data Export'!D770-1)</f>
        <v>Off-peak</v>
      </c>
      <c r="G770" s="66">
        <v>111.13</v>
      </c>
      <c r="H770" s="66">
        <v>160.04</v>
      </c>
      <c r="I770" s="66">
        <v>233.6</v>
      </c>
    </row>
    <row r="771" spans="2:9">
      <c r="B771" s="64">
        <f t="shared" ref="B771:B834" si="27">B747+1</f>
        <v>45598</v>
      </c>
      <c r="C771" s="65">
        <f t="shared" si="26"/>
        <v>7</v>
      </c>
      <c r="D771" s="65">
        <f>IF(ISNUMBER(MATCH(B771,Holidays!$E$5:$E$134,0)),1,'Data Export'!C771)</f>
        <v>7</v>
      </c>
      <c r="E771" s="66">
        <v>2</v>
      </c>
      <c r="F771" s="66" t="str">
        <f ca="1">OFFSET('ToU Table'!$B$6,'Data Export'!E771-1,'Data Export'!D771-1)</f>
        <v>Off-peak</v>
      </c>
      <c r="G771" s="66">
        <v>110.23</v>
      </c>
      <c r="H771" s="66">
        <v>160.04</v>
      </c>
      <c r="I771" s="66">
        <v>250.5</v>
      </c>
    </row>
    <row r="772" spans="2:9">
      <c r="B772" s="64">
        <f t="shared" si="27"/>
        <v>45598</v>
      </c>
      <c r="C772" s="65">
        <f t="shared" si="26"/>
        <v>7</v>
      </c>
      <c r="D772" s="65">
        <f>IF(ISNUMBER(MATCH(B772,Holidays!$E$5:$E$134,0)),1,'Data Export'!C772)</f>
        <v>7</v>
      </c>
      <c r="E772" s="66">
        <v>3</v>
      </c>
      <c r="F772" s="66" t="str">
        <f ca="1">OFFSET('ToU Table'!$B$6,'Data Export'!E772-1,'Data Export'!D772-1)</f>
        <v>Off-peak</v>
      </c>
      <c r="G772" s="66">
        <v>109.78</v>
      </c>
      <c r="H772" s="66">
        <v>160.04</v>
      </c>
      <c r="I772" s="66">
        <v>259.2</v>
      </c>
    </row>
    <row r="773" spans="2:9">
      <c r="B773" s="64">
        <f t="shared" si="27"/>
        <v>45598</v>
      </c>
      <c r="C773" s="65">
        <f t="shared" si="26"/>
        <v>7</v>
      </c>
      <c r="D773" s="65">
        <f>IF(ISNUMBER(MATCH(B773,Holidays!$E$5:$E$134,0)),1,'Data Export'!C773)</f>
        <v>7</v>
      </c>
      <c r="E773" s="66">
        <v>4</v>
      </c>
      <c r="F773" s="66" t="str">
        <f ca="1">OFFSET('ToU Table'!$B$6,'Data Export'!E773-1,'Data Export'!D773-1)</f>
        <v>Off-peak</v>
      </c>
      <c r="G773" s="66">
        <v>109.53</v>
      </c>
      <c r="H773" s="66">
        <v>160.04</v>
      </c>
      <c r="I773" s="66">
        <v>263.3</v>
      </c>
    </row>
    <row r="774" spans="2:9">
      <c r="B774" s="64">
        <f t="shared" si="27"/>
        <v>45598</v>
      </c>
      <c r="C774" s="65">
        <f t="shared" si="26"/>
        <v>7</v>
      </c>
      <c r="D774" s="65">
        <f>IF(ISNUMBER(MATCH(B774,Holidays!$E$5:$E$134,0)),1,'Data Export'!C774)</f>
        <v>7</v>
      </c>
      <c r="E774" s="66">
        <v>5</v>
      </c>
      <c r="F774" s="66" t="str">
        <f ca="1">OFFSET('ToU Table'!$B$6,'Data Export'!E774-1,'Data Export'!D774-1)</f>
        <v>Off-peak</v>
      </c>
      <c r="G774" s="66">
        <v>110.9</v>
      </c>
      <c r="H774" s="66">
        <v>160.04</v>
      </c>
      <c r="I774" s="66">
        <v>231.8</v>
      </c>
    </row>
    <row r="775" spans="2:9">
      <c r="B775" s="64">
        <f t="shared" si="27"/>
        <v>45598</v>
      </c>
      <c r="C775" s="65">
        <f t="shared" si="26"/>
        <v>7</v>
      </c>
      <c r="D775" s="65">
        <f>IF(ISNUMBER(MATCH(B775,Holidays!$E$5:$E$134,0)),1,'Data Export'!C775)</f>
        <v>7</v>
      </c>
      <c r="E775" s="66">
        <v>6</v>
      </c>
      <c r="F775" s="66" t="str">
        <f ca="1">OFFSET('ToU Table'!$B$6,'Data Export'!E775-1,'Data Export'!D775-1)</f>
        <v>Off-peak</v>
      </c>
      <c r="G775" s="66">
        <v>200.03</v>
      </c>
      <c r="H775" s="66">
        <v>353.89</v>
      </c>
      <c r="I775" s="66">
        <v>72.2</v>
      </c>
    </row>
    <row r="776" spans="2:9">
      <c r="B776" s="64">
        <f t="shared" si="27"/>
        <v>45598</v>
      </c>
      <c r="C776" s="65">
        <f t="shared" si="26"/>
        <v>7</v>
      </c>
      <c r="D776" s="65">
        <f>IF(ISNUMBER(MATCH(B776,Holidays!$E$5:$E$134,0)),1,'Data Export'!C776)</f>
        <v>7</v>
      </c>
      <c r="E776" s="66">
        <v>7</v>
      </c>
      <c r="F776" s="66" t="str">
        <f ca="1">OFFSET('ToU Table'!$B$6,'Data Export'!E776-1,'Data Export'!D776-1)</f>
        <v>Off-peak</v>
      </c>
      <c r="G776" s="66">
        <v>200</v>
      </c>
      <c r="H776" s="66">
        <v>200.05</v>
      </c>
      <c r="I776" s="66">
        <v>176.1</v>
      </c>
    </row>
    <row r="777" spans="2:9">
      <c r="B777" s="64">
        <f t="shared" si="27"/>
        <v>45598</v>
      </c>
      <c r="C777" s="65">
        <f t="shared" si="26"/>
        <v>7</v>
      </c>
      <c r="D777" s="65">
        <f>IF(ISNUMBER(MATCH(B777,Holidays!$E$5:$E$134,0)),1,'Data Export'!C777)</f>
        <v>7</v>
      </c>
      <c r="E777" s="66">
        <v>8</v>
      </c>
      <c r="F777" s="66" t="str">
        <f ca="1">OFFSET('ToU Table'!$B$6,'Data Export'!E777-1,'Data Export'!D777-1)</f>
        <v>Standard</v>
      </c>
      <c r="G777" s="66">
        <v>191.89</v>
      </c>
      <c r="H777" s="66">
        <v>367.38</v>
      </c>
      <c r="I777" s="66">
        <v>0</v>
      </c>
    </row>
    <row r="778" spans="2:9">
      <c r="B778" s="64">
        <f t="shared" si="27"/>
        <v>45598</v>
      </c>
      <c r="C778" s="65">
        <f t="shared" si="26"/>
        <v>7</v>
      </c>
      <c r="D778" s="65">
        <f>IF(ISNUMBER(MATCH(B778,Holidays!$E$5:$E$134,0)),1,'Data Export'!C778)</f>
        <v>7</v>
      </c>
      <c r="E778" s="66">
        <v>9</v>
      </c>
      <c r="F778" s="66" t="str">
        <f ca="1">OFFSET('ToU Table'!$B$6,'Data Export'!E778-1,'Data Export'!D778-1)</f>
        <v>Standard</v>
      </c>
      <c r="G778" s="66">
        <v>195.21</v>
      </c>
      <c r="H778" s="66">
        <v>367.38</v>
      </c>
      <c r="I778" s="66">
        <v>0</v>
      </c>
    </row>
    <row r="779" spans="2:9">
      <c r="B779" s="64">
        <f t="shared" si="27"/>
        <v>45598</v>
      </c>
      <c r="C779" s="65">
        <f t="shared" si="26"/>
        <v>7</v>
      </c>
      <c r="D779" s="65">
        <f>IF(ISNUMBER(MATCH(B779,Holidays!$E$5:$E$134,0)),1,'Data Export'!C779)</f>
        <v>7</v>
      </c>
      <c r="E779" s="66">
        <v>10</v>
      </c>
      <c r="F779" s="66" t="str">
        <f ca="1">OFFSET('ToU Table'!$B$6,'Data Export'!E779-1,'Data Export'!D779-1)</f>
        <v>Standard</v>
      </c>
      <c r="G779" s="66">
        <v>166.48</v>
      </c>
      <c r="H779" s="66">
        <v>164.65</v>
      </c>
      <c r="I779" s="66">
        <v>40</v>
      </c>
    </row>
    <row r="780" spans="2:9">
      <c r="B780" s="64">
        <f t="shared" si="27"/>
        <v>45598</v>
      </c>
      <c r="C780" s="65">
        <f t="shared" si="26"/>
        <v>7</v>
      </c>
      <c r="D780" s="65">
        <f>IF(ISNUMBER(MATCH(B780,Holidays!$E$5:$E$134,0)),1,'Data Export'!C780)</f>
        <v>7</v>
      </c>
      <c r="E780" s="66">
        <v>11</v>
      </c>
      <c r="F780" s="66" t="str">
        <f ca="1">OFFSET('ToU Table'!$B$6,'Data Export'!E780-1,'Data Export'!D780-1)</f>
        <v>Standard</v>
      </c>
      <c r="G780" s="66">
        <v>179.04</v>
      </c>
      <c r="H780" s="66">
        <v>179.04</v>
      </c>
      <c r="I780" s="66">
        <v>102</v>
      </c>
    </row>
    <row r="781" spans="2:9">
      <c r="B781" s="64">
        <f t="shared" si="27"/>
        <v>45598</v>
      </c>
      <c r="C781" s="65">
        <f t="shared" si="26"/>
        <v>7</v>
      </c>
      <c r="D781" s="65">
        <f>IF(ISNUMBER(MATCH(B781,Holidays!$E$5:$E$134,0)),1,'Data Export'!C781)</f>
        <v>7</v>
      </c>
      <c r="E781" s="66">
        <v>12</v>
      </c>
      <c r="F781" s="66" t="str">
        <f ca="1">OFFSET('ToU Table'!$B$6,'Data Export'!E781-1,'Data Export'!D781-1)</f>
        <v>Standard</v>
      </c>
      <c r="G781" s="66">
        <v>181.79</v>
      </c>
      <c r="H781" s="66">
        <v>188.97</v>
      </c>
      <c r="I781" s="66">
        <v>111</v>
      </c>
    </row>
    <row r="782" spans="2:9">
      <c r="B782" s="64">
        <f t="shared" si="27"/>
        <v>45598</v>
      </c>
      <c r="C782" s="65">
        <f t="shared" si="26"/>
        <v>7</v>
      </c>
      <c r="D782" s="65">
        <f>IF(ISNUMBER(MATCH(B782,Holidays!$E$5:$E$134,0)),1,'Data Export'!C782)</f>
        <v>7</v>
      </c>
      <c r="E782" s="66">
        <v>13</v>
      </c>
      <c r="F782" s="66" t="str">
        <f ca="1">OFFSET('ToU Table'!$B$6,'Data Export'!E782-1,'Data Export'!D782-1)</f>
        <v>Off-peak</v>
      </c>
      <c r="G782" s="66">
        <v>177.81</v>
      </c>
      <c r="H782" s="66">
        <v>177.81</v>
      </c>
      <c r="I782" s="66">
        <v>113</v>
      </c>
    </row>
    <row r="783" spans="2:9">
      <c r="B783" s="64">
        <f t="shared" si="27"/>
        <v>45598</v>
      </c>
      <c r="C783" s="65">
        <f t="shared" si="26"/>
        <v>7</v>
      </c>
      <c r="D783" s="65">
        <f>IF(ISNUMBER(MATCH(B783,Holidays!$E$5:$E$134,0)),1,'Data Export'!C783)</f>
        <v>7</v>
      </c>
      <c r="E783" s="66">
        <v>14</v>
      </c>
      <c r="F783" s="66" t="str">
        <f ca="1">OFFSET('ToU Table'!$B$6,'Data Export'!E783-1,'Data Export'!D783-1)</f>
        <v>Off-peak</v>
      </c>
      <c r="G783" s="66">
        <v>180.26</v>
      </c>
      <c r="H783" s="66">
        <v>180.26</v>
      </c>
      <c r="I783" s="66">
        <v>121</v>
      </c>
    </row>
    <row r="784" spans="2:9">
      <c r="B784" s="64">
        <f t="shared" si="27"/>
        <v>45598</v>
      </c>
      <c r="C784" s="65">
        <f t="shared" si="26"/>
        <v>7</v>
      </c>
      <c r="D784" s="65">
        <f>IF(ISNUMBER(MATCH(B784,Holidays!$E$5:$E$134,0)),1,'Data Export'!C784)</f>
        <v>7</v>
      </c>
      <c r="E784" s="66">
        <v>15</v>
      </c>
      <c r="F784" s="66" t="str">
        <f ca="1">OFFSET('ToU Table'!$B$6,'Data Export'!E784-1,'Data Export'!D784-1)</f>
        <v>Off-peak</v>
      </c>
      <c r="G784" s="66">
        <v>179.65</v>
      </c>
      <c r="H784" s="66">
        <v>179.65</v>
      </c>
      <c r="I784" s="66">
        <v>129</v>
      </c>
    </row>
    <row r="785" spans="2:9">
      <c r="B785" s="64">
        <f t="shared" si="27"/>
        <v>45598</v>
      </c>
      <c r="C785" s="65">
        <f t="shared" si="26"/>
        <v>7</v>
      </c>
      <c r="D785" s="65">
        <f>IF(ISNUMBER(MATCH(B785,Holidays!$E$5:$E$134,0)),1,'Data Export'!C785)</f>
        <v>7</v>
      </c>
      <c r="E785" s="66">
        <v>16</v>
      </c>
      <c r="F785" s="66" t="str">
        <f ca="1">OFFSET('ToU Table'!$B$6,'Data Export'!E785-1,'Data Export'!D785-1)</f>
        <v>Off-peak</v>
      </c>
      <c r="G785" s="66">
        <v>160.07</v>
      </c>
      <c r="H785" s="66">
        <v>160.07</v>
      </c>
      <c r="I785" s="66">
        <v>75</v>
      </c>
    </row>
    <row r="786" spans="2:9">
      <c r="B786" s="64">
        <f t="shared" si="27"/>
        <v>45598</v>
      </c>
      <c r="C786" s="65">
        <f t="shared" si="26"/>
        <v>7</v>
      </c>
      <c r="D786" s="65">
        <f>IF(ISNUMBER(MATCH(B786,Holidays!$E$5:$E$134,0)),1,'Data Export'!C786)</f>
        <v>7</v>
      </c>
      <c r="E786" s="66">
        <v>17</v>
      </c>
      <c r="F786" s="66" t="str">
        <f ca="1">OFFSET('ToU Table'!$B$6,'Data Export'!E786-1,'Data Export'!D786-1)</f>
        <v>Off-peak</v>
      </c>
      <c r="G786" s="66">
        <v>173.52</v>
      </c>
      <c r="H786" s="66">
        <v>173.52</v>
      </c>
      <c r="I786" s="66">
        <v>104</v>
      </c>
    </row>
    <row r="787" spans="2:9">
      <c r="B787" s="64">
        <f t="shared" si="27"/>
        <v>45598</v>
      </c>
      <c r="C787" s="65">
        <f t="shared" si="26"/>
        <v>7</v>
      </c>
      <c r="D787" s="65">
        <f>IF(ISNUMBER(MATCH(B787,Holidays!$E$5:$E$134,0)),1,'Data Export'!C787)</f>
        <v>7</v>
      </c>
      <c r="E787" s="66">
        <v>18</v>
      </c>
      <c r="F787" s="66" t="str">
        <f ca="1">OFFSET('ToU Table'!$B$6,'Data Export'!E787-1,'Data Export'!D787-1)</f>
        <v>Off-peak</v>
      </c>
      <c r="G787" s="66">
        <v>200.08</v>
      </c>
      <c r="H787" s="66">
        <v>200.07</v>
      </c>
      <c r="I787" s="66">
        <v>180.7</v>
      </c>
    </row>
    <row r="788" spans="2:9">
      <c r="B788" s="64">
        <f t="shared" si="27"/>
        <v>45598</v>
      </c>
      <c r="C788" s="65">
        <f t="shared" si="26"/>
        <v>7</v>
      </c>
      <c r="D788" s="65">
        <f>IF(ISNUMBER(MATCH(B788,Holidays!$E$5:$E$134,0)),1,'Data Export'!C788)</f>
        <v>7</v>
      </c>
      <c r="E788" s="66">
        <v>19</v>
      </c>
      <c r="F788" s="66" t="str">
        <f ca="1">OFFSET('ToU Table'!$B$6,'Data Export'!E788-1,'Data Export'!D788-1)</f>
        <v>Standard</v>
      </c>
      <c r="G788" s="66">
        <v>361.09</v>
      </c>
      <c r="H788" s="66">
        <v>356.19</v>
      </c>
      <c r="I788" s="66">
        <v>121.3</v>
      </c>
    </row>
    <row r="789" spans="2:9">
      <c r="B789" s="64">
        <f t="shared" si="27"/>
        <v>45598</v>
      </c>
      <c r="C789" s="65">
        <f t="shared" si="26"/>
        <v>7</v>
      </c>
      <c r="D789" s="65">
        <f>IF(ISNUMBER(MATCH(B789,Holidays!$E$5:$E$134,0)),1,'Data Export'!C789)</f>
        <v>7</v>
      </c>
      <c r="E789" s="66">
        <v>20</v>
      </c>
      <c r="F789" s="66" t="str">
        <f ca="1">OFFSET('ToU Table'!$B$6,'Data Export'!E789-1,'Data Export'!D789-1)</f>
        <v>Standard</v>
      </c>
      <c r="G789" s="66">
        <v>367.33</v>
      </c>
      <c r="H789" s="66">
        <v>367.06</v>
      </c>
      <c r="I789" s="66">
        <v>127.2</v>
      </c>
    </row>
    <row r="790" spans="2:9">
      <c r="B790" s="64">
        <f t="shared" si="27"/>
        <v>45598</v>
      </c>
      <c r="C790" s="65">
        <f t="shared" si="26"/>
        <v>7</v>
      </c>
      <c r="D790" s="65">
        <f>IF(ISNUMBER(MATCH(B790,Holidays!$E$5:$E$134,0)),1,'Data Export'!C790)</f>
        <v>7</v>
      </c>
      <c r="E790" s="66">
        <v>21</v>
      </c>
      <c r="F790" s="66" t="str">
        <f ca="1">OFFSET('ToU Table'!$B$6,'Data Export'!E790-1,'Data Export'!D790-1)</f>
        <v>Off-peak</v>
      </c>
      <c r="G790" s="66">
        <v>353.08</v>
      </c>
      <c r="H790" s="66">
        <v>351.64</v>
      </c>
      <c r="I790" s="66">
        <v>227.2</v>
      </c>
    </row>
    <row r="791" spans="2:9">
      <c r="B791" s="64">
        <f t="shared" si="27"/>
        <v>45598</v>
      </c>
      <c r="C791" s="65">
        <f t="shared" si="26"/>
        <v>7</v>
      </c>
      <c r="D791" s="65">
        <f>IF(ISNUMBER(MATCH(B791,Holidays!$E$5:$E$134,0)),1,'Data Export'!C791)</f>
        <v>7</v>
      </c>
      <c r="E791" s="66">
        <v>22</v>
      </c>
      <c r="F791" s="66" t="str">
        <f ca="1">OFFSET('ToU Table'!$B$6,'Data Export'!E791-1,'Data Export'!D791-1)</f>
        <v>Off-peak</v>
      </c>
      <c r="G791" s="66">
        <v>200.05</v>
      </c>
      <c r="H791" s="66">
        <v>200.05</v>
      </c>
      <c r="I791" s="66">
        <v>271.89999999999998</v>
      </c>
    </row>
    <row r="792" spans="2:9">
      <c r="B792" s="64">
        <f t="shared" si="27"/>
        <v>45598</v>
      </c>
      <c r="C792" s="65">
        <f t="shared" si="26"/>
        <v>7</v>
      </c>
      <c r="D792" s="65">
        <f>IF(ISNUMBER(MATCH(B792,Holidays!$E$5:$E$134,0)),1,'Data Export'!C792)</f>
        <v>7</v>
      </c>
      <c r="E792" s="66">
        <v>23</v>
      </c>
      <c r="F792" s="66" t="str">
        <f ca="1">OFFSET('ToU Table'!$B$6,'Data Export'!E792-1,'Data Export'!D792-1)</f>
        <v>Off-peak</v>
      </c>
      <c r="G792" s="66">
        <v>121.92</v>
      </c>
      <c r="H792" s="66">
        <v>200.02</v>
      </c>
      <c r="I792" s="66">
        <v>162.5</v>
      </c>
    </row>
    <row r="793" spans="2:9">
      <c r="B793" s="64">
        <f t="shared" si="27"/>
        <v>45598</v>
      </c>
      <c r="C793" s="65">
        <f t="shared" si="26"/>
        <v>7</v>
      </c>
      <c r="D793" s="65">
        <f>IF(ISNUMBER(MATCH(B793,Holidays!$E$5:$E$134,0)),1,'Data Export'!C793)</f>
        <v>7</v>
      </c>
      <c r="E793" s="66">
        <v>24</v>
      </c>
      <c r="F793" s="66" t="str">
        <f ca="1">OFFSET('ToU Table'!$B$6,'Data Export'!E793-1,'Data Export'!D793-1)</f>
        <v>Off-peak</v>
      </c>
      <c r="G793" s="66">
        <v>113.06</v>
      </c>
      <c r="H793" s="66">
        <v>200.02</v>
      </c>
      <c r="I793" s="66">
        <v>209</v>
      </c>
    </row>
    <row r="794" spans="2:9">
      <c r="B794" s="64">
        <f t="shared" si="27"/>
        <v>45599</v>
      </c>
      <c r="C794" s="65">
        <f t="shared" si="26"/>
        <v>1</v>
      </c>
      <c r="D794" s="65">
        <f>IF(ISNUMBER(MATCH(B794,Holidays!$E$5:$E$134,0)),1,'Data Export'!C794)</f>
        <v>1</v>
      </c>
      <c r="E794" s="66">
        <v>1</v>
      </c>
      <c r="F794" s="66" t="str">
        <f ca="1">OFFSET('ToU Table'!$B$6,'Data Export'!E794-1,'Data Export'!D794-1)</f>
        <v>Off-peak</v>
      </c>
      <c r="G794" s="66">
        <v>115.34</v>
      </c>
      <c r="H794" s="66">
        <v>160.04</v>
      </c>
      <c r="I794" s="66">
        <v>236.9</v>
      </c>
    </row>
    <row r="795" spans="2:9">
      <c r="B795" s="64">
        <f t="shared" si="27"/>
        <v>45599</v>
      </c>
      <c r="C795" s="65">
        <f t="shared" si="26"/>
        <v>1</v>
      </c>
      <c r="D795" s="65">
        <f>IF(ISNUMBER(MATCH(B795,Holidays!$E$5:$E$134,0)),1,'Data Export'!C795)</f>
        <v>1</v>
      </c>
      <c r="E795" s="66">
        <v>2</v>
      </c>
      <c r="F795" s="66" t="str">
        <f ca="1">OFFSET('ToU Table'!$B$6,'Data Export'!E795-1,'Data Export'!D795-1)</f>
        <v>Off-peak</v>
      </c>
      <c r="G795" s="66">
        <v>114.92</v>
      </c>
      <c r="H795" s="66">
        <v>160.04</v>
      </c>
      <c r="I795" s="66">
        <v>260.7</v>
      </c>
    </row>
    <row r="796" spans="2:9">
      <c r="B796" s="64">
        <f t="shared" si="27"/>
        <v>45599</v>
      </c>
      <c r="C796" s="65">
        <f t="shared" si="26"/>
        <v>1</v>
      </c>
      <c r="D796" s="65">
        <f>IF(ISNUMBER(MATCH(B796,Holidays!$E$5:$E$134,0)),1,'Data Export'!C796)</f>
        <v>1</v>
      </c>
      <c r="E796" s="66">
        <v>3</v>
      </c>
      <c r="F796" s="66" t="str">
        <f ca="1">OFFSET('ToU Table'!$B$6,'Data Export'!E796-1,'Data Export'!D796-1)</f>
        <v>Off-peak</v>
      </c>
      <c r="G796" s="66">
        <v>114.94</v>
      </c>
      <c r="H796" s="66">
        <v>160.04</v>
      </c>
      <c r="I796" s="66">
        <v>255.6</v>
      </c>
    </row>
    <row r="797" spans="2:9">
      <c r="B797" s="64">
        <f t="shared" si="27"/>
        <v>45599</v>
      </c>
      <c r="C797" s="65">
        <f t="shared" si="26"/>
        <v>1</v>
      </c>
      <c r="D797" s="65">
        <f>IF(ISNUMBER(MATCH(B797,Holidays!$E$5:$E$134,0)),1,'Data Export'!C797)</f>
        <v>1</v>
      </c>
      <c r="E797" s="66">
        <v>4</v>
      </c>
      <c r="F797" s="66" t="str">
        <f ca="1">OFFSET('ToU Table'!$B$6,'Data Export'!E797-1,'Data Export'!D797-1)</f>
        <v>Off-peak</v>
      </c>
      <c r="G797" s="66">
        <v>115.15</v>
      </c>
      <c r="H797" s="66">
        <v>160.04</v>
      </c>
      <c r="I797" s="66">
        <v>241.1</v>
      </c>
    </row>
    <row r="798" spans="2:9">
      <c r="B798" s="64">
        <f t="shared" si="27"/>
        <v>45599</v>
      </c>
      <c r="C798" s="65">
        <f t="shared" si="26"/>
        <v>1</v>
      </c>
      <c r="D798" s="65">
        <f>IF(ISNUMBER(MATCH(B798,Holidays!$E$5:$E$134,0)),1,'Data Export'!C798)</f>
        <v>1</v>
      </c>
      <c r="E798" s="66">
        <v>5</v>
      </c>
      <c r="F798" s="66" t="str">
        <f ca="1">OFFSET('ToU Table'!$B$6,'Data Export'!E798-1,'Data Export'!D798-1)</f>
        <v>Off-peak</v>
      </c>
      <c r="G798" s="66">
        <v>115.26</v>
      </c>
      <c r="H798" s="66">
        <v>160.04</v>
      </c>
      <c r="I798" s="66">
        <v>236.4</v>
      </c>
    </row>
    <row r="799" spans="2:9">
      <c r="B799" s="64">
        <f t="shared" si="27"/>
        <v>45599</v>
      </c>
      <c r="C799" s="65">
        <f t="shared" si="26"/>
        <v>1</v>
      </c>
      <c r="D799" s="65">
        <f>IF(ISNUMBER(MATCH(B799,Holidays!$E$5:$E$134,0)),1,'Data Export'!C799)</f>
        <v>1</v>
      </c>
      <c r="E799" s="66">
        <v>6</v>
      </c>
      <c r="F799" s="66" t="str">
        <f ca="1">OFFSET('ToU Table'!$B$6,'Data Export'!E799-1,'Data Export'!D799-1)</f>
        <v>Off-peak</v>
      </c>
      <c r="G799" s="66">
        <v>200.03</v>
      </c>
      <c r="H799" s="66">
        <v>355.93</v>
      </c>
      <c r="I799" s="66">
        <v>71.2</v>
      </c>
    </row>
    <row r="800" spans="2:9">
      <c r="B800" s="64">
        <f t="shared" si="27"/>
        <v>45599</v>
      </c>
      <c r="C800" s="65">
        <f t="shared" si="26"/>
        <v>1</v>
      </c>
      <c r="D800" s="65">
        <f>IF(ISNUMBER(MATCH(B800,Holidays!$E$5:$E$134,0)),1,'Data Export'!C800)</f>
        <v>1</v>
      </c>
      <c r="E800" s="66">
        <v>7</v>
      </c>
      <c r="F800" s="66" t="str">
        <f ca="1">OFFSET('ToU Table'!$B$6,'Data Export'!E800-1,'Data Export'!D800-1)</f>
        <v>Off-peak</v>
      </c>
      <c r="G800" s="66">
        <v>153</v>
      </c>
      <c r="H800" s="66">
        <v>200.05</v>
      </c>
      <c r="I800" s="66">
        <v>181</v>
      </c>
    </row>
    <row r="801" spans="2:9">
      <c r="B801" s="64">
        <f t="shared" si="27"/>
        <v>45599</v>
      </c>
      <c r="C801" s="65">
        <f t="shared" si="26"/>
        <v>1</v>
      </c>
      <c r="D801" s="65">
        <f>IF(ISNUMBER(MATCH(B801,Holidays!$E$5:$E$134,0)),1,'Data Export'!C801)</f>
        <v>1</v>
      </c>
      <c r="E801" s="66">
        <v>8</v>
      </c>
      <c r="F801" s="66" t="str">
        <f ca="1">OFFSET('ToU Table'!$B$6,'Data Export'!E801-1,'Data Export'!D801-1)</f>
        <v>Off-peak</v>
      </c>
      <c r="G801" s="66">
        <v>117.81</v>
      </c>
      <c r="H801" s="66">
        <v>121</v>
      </c>
      <c r="I801" s="66">
        <v>174</v>
      </c>
    </row>
    <row r="802" spans="2:9">
      <c r="B802" s="64">
        <f t="shared" si="27"/>
        <v>45599</v>
      </c>
      <c r="C802" s="65">
        <f t="shared" si="26"/>
        <v>1</v>
      </c>
      <c r="D802" s="65">
        <f>IF(ISNUMBER(MATCH(B802,Holidays!$E$5:$E$134,0)),1,'Data Export'!C802)</f>
        <v>1</v>
      </c>
      <c r="E802" s="66">
        <v>9</v>
      </c>
      <c r="F802" s="66" t="str">
        <f ca="1">OFFSET('ToU Table'!$B$6,'Data Export'!E802-1,'Data Export'!D802-1)</f>
        <v>Off-peak</v>
      </c>
      <c r="G802" s="66">
        <v>121</v>
      </c>
      <c r="H802" s="66">
        <v>121</v>
      </c>
      <c r="I802" s="66">
        <v>167.7</v>
      </c>
    </row>
    <row r="803" spans="2:9">
      <c r="B803" s="64">
        <f t="shared" si="27"/>
        <v>45599</v>
      </c>
      <c r="C803" s="65">
        <f t="shared" si="26"/>
        <v>1</v>
      </c>
      <c r="D803" s="65">
        <f>IF(ISNUMBER(MATCH(B803,Holidays!$E$5:$E$134,0)),1,'Data Export'!C803)</f>
        <v>1</v>
      </c>
      <c r="E803" s="66">
        <v>10</v>
      </c>
      <c r="F803" s="66" t="str">
        <f ca="1">OFFSET('ToU Table'!$B$6,'Data Export'!E803-1,'Data Export'!D803-1)</f>
        <v>Off-peak</v>
      </c>
      <c r="G803" s="66">
        <v>118.17</v>
      </c>
      <c r="H803" s="66">
        <v>118.17</v>
      </c>
      <c r="I803" s="66">
        <v>140</v>
      </c>
    </row>
    <row r="804" spans="2:9">
      <c r="B804" s="64">
        <f t="shared" si="27"/>
        <v>45599</v>
      </c>
      <c r="C804" s="65">
        <f t="shared" si="26"/>
        <v>1</v>
      </c>
      <c r="D804" s="65">
        <f>IF(ISNUMBER(MATCH(B804,Holidays!$E$5:$E$134,0)),1,'Data Export'!C804)</f>
        <v>1</v>
      </c>
      <c r="E804" s="66">
        <v>11</v>
      </c>
      <c r="F804" s="66" t="str">
        <f ca="1">OFFSET('ToU Table'!$B$6,'Data Export'!E804-1,'Data Export'!D804-1)</f>
        <v>Off-peak</v>
      </c>
      <c r="G804" s="66">
        <v>113</v>
      </c>
      <c r="H804" s="66">
        <v>113</v>
      </c>
      <c r="I804" s="66">
        <v>125.9</v>
      </c>
    </row>
    <row r="805" spans="2:9">
      <c r="B805" s="64">
        <f t="shared" si="27"/>
        <v>45599</v>
      </c>
      <c r="C805" s="65">
        <f t="shared" si="26"/>
        <v>1</v>
      </c>
      <c r="D805" s="65">
        <f>IF(ISNUMBER(MATCH(B805,Holidays!$E$5:$E$134,0)),1,'Data Export'!C805)</f>
        <v>1</v>
      </c>
      <c r="E805" s="66">
        <v>12</v>
      </c>
      <c r="F805" s="66" t="str">
        <f ca="1">OFFSET('ToU Table'!$B$6,'Data Export'!E805-1,'Data Export'!D805-1)</f>
        <v>Off-peak</v>
      </c>
      <c r="G805" s="66">
        <v>116.7</v>
      </c>
      <c r="H805" s="66">
        <v>116.7</v>
      </c>
      <c r="I805" s="66">
        <v>136</v>
      </c>
    </row>
    <row r="806" spans="2:9">
      <c r="B806" s="64">
        <f t="shared" si="27"/>
        <v>45599</v>
      </c>
      <c r="C806" s="65">
        <f t="shared" si="26"/>
        <v>1</v>
      </c>
      <c r="D806" s="65">
        <f>IF(ISNUMBER(MATCH(B806,Holidays!$E$5:$E$134,0)),1,'Data Export'!C806)</f>
        <v>1</v>
      </c>
      <c r="E806" s="66">
        <v>13</v>
      </c>
      <c r="F806" s="66" t="str">
        <f ca="1">OFFSET('ToU Table'!$B$6,'Data Export'!E806-1,'Data Export'!D806-1)</f>
        <v>Off-peak</v>
      </c>
      <c r="G806" s="66">
        <v>118.54</v>
      </c>
      <c r="H806" s="66">
        <v>118.54</v>
      </c>
      <c r="I806" s="66">
        <v>141</v>
      </c>
    </row>
    <row r="807" spans="2:9">
      <c r="B807" s="64">
        <f t="shared" si="27"/>
        <v>45599</v>
      </c>
      <c r="C807" s="65">
        <f t="shared" si="26"/>
        <v>1</v>
      </c>
      <c r="D807" s="65">
        <f>IF(ISNUMBER(MATCH(B807,Holidays!$E$5:$E$134,0)),1,'Data Export'!C807)</f>
        <v>1</v>
      </c>
      <c r="E807" s="66">
        <v>14</v>
      </c>
      <c r="F807" s="66" t="str">
        <f ca="1">OFFSET('ToU Table'!$B$6,'Data Export'!E807-1,'Data Export'!D807-1)</f>
        <v>Off-peak</v>
      </c>
      <c r="G807" s="66">
        <v>121</v>
      </c>
      <c r="H807" s="66">
        <v>121</v>
      </c>
      <c r="I807" s="66">
        <v>147.69999999999999</v>
      </c>
    </row>
    <row r="808" spans="2:9">
      <c r="B808" s="64">
        <f t="shared" si="27"/>
        <v>45599</v>
      </c>
      <c r="C808" s="65">
        <f t="shared" si="26"/>
        <v>1</v>
      </c>
      <c r="D808" s="65">
        <f>IF(ISNUMBER(MATCH(B808,Holidays!$E$5:$E$134,0)),1,'Data Export'!C808)</f>
        <v>1</v>
      </c>
      <c r="E808" s="66">
        <v>15</v>
      </c>
      <c r="F808" s="66" t="str">
        <f ca="1">OFFSET('ToU Table'!$B$6,'Data Export'!E808-1,'Data Export'!D808-1)</f>
        <v>Off-peak</v>
      </c>
      <c r="G808" s="66">
        <v>121</v>
      </c>
      <c r="H808" s="66">
        <v>121</v>
      </c>
      <c r="I808" s="66">
        <v>147.69999999999999</v>
      </c>
    </row>
    <row r="809" spans="2:9">
      <c r="B809" s="64">
        <f t="shared" si="27"/>
        <v>45599</v>
      </c>
      <c r="C809" s="65">
        <f t="shared" si="26"/>
        <v>1</v>
      </c>
      <c r="D809" s="65">
        <f>IF(ISNUMBER(MATCH(B809,Holidays!$E$5:$E$134,0)),1,'Data Export'!C809)</f>
        <v>1</v>
      </c>
      <c r="E809" s="66">
        <v>16</v>
      </c>
      <c r="F809" s="66" t="str">
        <f ca="1">OFFSET('ToU Table'!$B$6,'Data Export'!E809-1,'Data Export'!D809-1)</f>
        <v>Off-peak</v>
      </c>
      <c r="G809" s="66">
        <v>121</v>
      </c>
      <c r="H809" s="66">
        <v>121</v>
      </c>
      <c r="I809" s="66">
        <v>147.69999999999999</v>
      </c>
    </row>
    <row r="810" spans="2:9">
      <c r="B810" s="64">
        <f t="shared" si="27"/>
        <v>45599</v>
      </c>
      <c r="C810" s="65">
        <f t="shared" si="26"/>
        <v>1</v>
      </c>
      <c r="D810" s="65">
        <f>IF(ISNUMBER(MATCH(B810,Holidays!$E$5:$E$134,0)),1,'Data Export'!C810)</f>
        <v>1</v>
      </c>
      <c r="E810" s="66">
        <v>17</v>
      </c>
      <c r="F810" s="66" t="str">
        <f ca="1">OFFSET('ToU Table'!$B$6,'Data Export'!E810-1,'Data Export'!D810-1)</f>
        <v>Off-peak</v>
      </c>
      <c r="G810" s="66">
        <v>131</v>
      </c>
      <c r="H810" s="66">
        <v>131</v>
      </c>
      <c r="I810" s="66">
        <v>177.1</v>
      </c>
    </row>
    <row r="811" spans="2:9">
      <c r="B811" s="64">
        <f t="shared" si="27"/>
        <v>45599</v>
      </c>
      <c r="C811" s="65">
        <f t="shared" ref="C811:C874" si="28">WEEKDAY(B811)</f>
        <v>1</v>
      </c>
      <c r="D811" s="65">
        <f>IF(ISNUMBER(MATCH(B811,Holidays!$E$5:$E$134,0)),1,'Data Export'!C811)</f>
        <v>1</v>
      </c>
      <c r="E811" s="66">
        <v>18</v>
      </c>
      <c r="F811" s="66" t="str">
        <f ca="1">OFFSET('ToU Table'!$B$6,'Data Export'!E811-1,'Data Export'!D811-1)</f>
        <v>Off-peak</v>
      </c>
      <c r="G811" s="66">
        <v>200.07</v>
      </c>
      <c r="H811" s="66">
        <v>200.06</v>
      </c>
      <c r="I811" s="66">
        <v>202.2</v>
      </c>
    </row>
    <row r="812" spans="2:9">
      <c r="B812" s="64">
        <f t="shared" si="27"/>
        <v>45599</v>
      </c>
      <c r="C812" s="65">
        <f t="shared" si="28"/>
        <v>1</v>
      </c>
      <c r="D812" s="65">
        <f>IF(ISNUMBER(MATCH(B812,Holidays!$E$5:$E$134,0)),1,'Data Export'!C812)</f>
        <v>1</v>
      </c>
      <c r="E812" s="66">
        <v>19</v>
      </c>
      <c r="F812" s="66" t="str">
        <f ca="1">OFFSET('ToU Table'!$B$6,'Data Export'!E812-1,'Data Export'!D812-1)</f>
        <v>Off-peak</v>
      </c>
      <c r="G812" s="66">
        <v>359.86</v>
      </c>
      <c r="H812" s="66">
        <v>351.6</v>
      </c>
      <c r="I812" s="66">
        <v>100.9</v>
      </c>
    </row>
    <row r="813" spans="2:9">
      <c r="B813" s="64">
        <f t="shared" si="27"/>
        <v>45599</v>
      </c>
      <c r="C813" s="65">
        <f t="shared" si="28"/>
        <v>1</v>
      </c>
      <c r="D813" s="65">
        <f>IF(ISNUMBER(MATCH(B813,Holidays!$E$5:$E$134,0)),1,'Data Export'!C813)</f>
        <v>1</v>
      </c>
      <c r="E813" s="66">
        <v>20</v>
      </c>
      <c r="F813" s="66" t="str">
        <f ca="1">OFFSET('ToU Table'!$B$6,'Data Export'!E813-1,'Data Export'!D813-1)</f>
        <v>Off-peak</v>
      </c>
      <c r="G813" s="66">
        <v>367.35</v>
      </c>
      <c r="H813" s="66">
        <v>367.32</v>
      </c>
      <c r="I813" s="66">
        <v>112.2</v>
      </c>
    </row>
    <row r="814" spans="2:9">
      <c r="B814" s="64">
        <f t="shared" si="27"/>
        <v>45599</v>
      </c>
      <c r="C814" s="65">
        <f t="shared" si="28"/>
        <v>1</v>
      </c>
      <c r="D814" s="65">
        <f>IF(ISNUMBER(MATCH(B814,Holidays!$E$5:$E$134,0)),1,'Data Export'!C814)</f>
        <v>1</v>
      </c>
      <c r="E814" s="66">
        <v>21</v>
      </c>
      <c r="F814" s="66" t="str">
        <f ca="1">OFFSET('ToU Table'!$B$6,'Data Export'!E814-1,'Data Export'!D814-1)</f>
        <v>Off-peak</v>
      </c>
      <c r="G814" s="66">
        <v>361.77</v>
      </c>
      <c r="H814" s="66">
        <v>355.86</v>
      </c>
      <c r="I814" s="66">
        <v>212.2</v>
      </c>
    </row>
    <row r="815" spans="2:9">
      <c r="B815" s="64">
        <f t="shared" si="27"/>
        <v>45599</v>
      </c>
      <c r="C815" s="65">
        <f t="shared" si="28"/>
        <v>1</v>
      </c>
      <c r="D815" s="65">
        <f>IF(ISNUMBER(MATCH(B815,Holidays!$E$5:$E$134,0)),1,'Data Export'!C815)</f>
        <v>1</v>
      </c>
      <c r="E815" s="66">
        <v>22</v>
      </c>
      <c r="F815" s="66" t="str">
        <f ca="1">OFFSET('ToU Table'!$B$6,'Data Export'!E815-1,'Data Export'!D815-1)</f>
        <v>Off-peak</v>
      </c>
      <c r="G815" s="66">
        <v>200.1</v>
      </c>
      <c r="H815" s="66">
        <v>200.08</v>
      </c>
      <c r="I815" s="66">
        <v>210.5</v>
      </c>
    </row>
    <row r="816" spans="2:9">
      <c r="B816" s="64">
        <f t="shared" si="27"/>
        <v>45599</v>
      </c>
      <c r="C816" s="65">
        <f t="shared" si="28"/>
        <v>1</v>
      </c>
      <c r="D816" s="65">
        <f>IF(ISNUMBER(MATCH(B816,Holidays!$E$5:$E$134,0)),1,'Data Export'!C816)</f>
        <v>1</v>
      </c>
      <c r="E816" s="66">
        <v>23</v>
      </c>
      <c r="F816" s="66" t="str">
        <f ca="1">OFFSET('ToU Table'!$B$6,'Data Export'!E816-1,'Data Export'!D816-1)</f>
        <v>Off-peak</v>
      </c>
      <c r="G816" s="66">
        <v>142.76</v>
      </c>
      <c r="H816" s="66">
        <v>200.02</v>
      </c>
      <c r="I816" s="66">
        <v>149.6</v>
      </c>
    </row>
    <row r="817" spans="2:9">
      <c r="B817" s="64">
        <f t="shared" si="27"/>
        <v>45599</v>
      </c>
      <c r="C817" s="65">
        <f t="shared" si="28"/>
        <v>1</v>
      </c>
      <c r="D817" s="65">
        <f>IF(ISNUMBER(MATCH(B817,Holidays!$E$5:$E$134,0)),1,'Data Export'!C817)</f>
        <v>1</v>
      </c>
      <c r="E817" s="66">
        <v>24</v>
      </c>
      <c r="F817" s="66" t="str">
        <f ca="1">OFFSET('ToU Table'!$B$6,'Data Export'!E817-1,'Data Export'!D817-1)</f>
        <v>Off-peak</v>
      </c>
      <c r="G817" s="66">
        <v>131</v>
      </c>
      <c r="H817" s="66">
        <v>200.03</v>
      </c>
      <c r="I817" s="66">
        <v>162.30000000000001</v>
      </c>
    </row>
    <row r="818" spans="2:9">
      <c r="B818" s="64">
        <f t="shared" si="27"/>
        <v>45600</v>
      </c>
      <c r="C818" s="65">
        <f t="shared" si="28"/>
        <v>2</v>
      </c>
      <c r="D818" s="65">
        <f>IF(ISNUMBER(MATCH(B818,Holidays!$E$5:$E$134,0)),1,'Data Export'!C818)</f>
        <v>2</v>
      </c>
      <c r="E818" s="66">
        <v>1</v>
      </c>
      <c r="F818" s="66" t="str">
        <f ca="1">OFFSET('ToU Table'!$B$6,'Data Export'!E818-1,'Data Export'!D818-1)</f>
        <v>Off-peak</v>
      </c>
      <c r="G818" s="66">
        <v>115.42</v>
      </c>
      <c r="H818" s="66">
        <v>160.07</v>
      </c>
      <c r="I818" s="66">
        <v>219.8</v>
      </c>
    </row>
    <row r="819" spans="2:9">
      <c r="B819" s="64">
        <f t="shared" si="27"/>
        <v>45600</v>
      </c>
      <c r="C819" s="65">
        <f t="shared" si="28"/>
        <v>2</v>
      </c>
      <c r="D819" s="65">
        <f>IF(ISNUMBER(MATCH(B819,Holidays!$E$5:$E$134,0)),1,'Data Export'!C819)</f>
        <v>2</v>
      </c>
      <c r="E819" s="66">
        <v>2</v>
      </c>
      <c r="F819" s="66" t="str">
        <f ca="1">OFFSET('ToU Table'!$B$6,'Data Export'!E819-1,'Data Export'!D819-1)</f>
        <v>Off-peak</v>
      </c>
      <c r="G819" s="66">
        <v>115.26</v>
      </c>
      <c r="H819" s="66">
        <v>160.07</v>
      </c>
      <c r="I819" s="66">
        <v>229.3</v>
      </c>
    </row>
    <row r="820" spans="2:9">
      <c r="B820" s="64">
        <f t="shared" si="27"/>
        <v>45600</v>
      </c>
      <c r="C820" s="65">
        <f t="shared" si="28"/>
        <v>2</v>
      </c>
      <c r="D820" s="65">
        <f>IF(ISNUMBER(MATCH(B820,Holidays!$E$5:$E$134,0)),1,'Data Export'!C820)</f>
        <v>2</v>
      </c>
      <c r="E820" s="66">
        <v>3</v>
      </c>
      <c r="F820" s="66" t="str">
        <f ca="1">OFFSET('ToU Table'!$B$6,'Data Export'!E820-1,'Data Export'!D820-1)</f>
        <v>Off-peak</v>
      </c>
      <c r="G820" s="66">
        <v>115.16</v>
      </c>
      <c r="H820" s="66">
        <v>160.07</v>
      </c>
      <c r="I820" s="66">
        <v>234</v>
      </c>
    </row>
    <row r="821" spans="2:9">
      <c r="B821" s="64">
        <f t="shared" si="27"/>
        <v>45600</v>
      </c>
      <c r="C821" s="65">
        <f t="shared" si="28"/>
        <v>2</v>
      </c>
      <c r="D821" s="65">
        <f>IF(ISNUMBER(MATCH(B821,Holidays!$E$5:$E$134,0)),1,'Data Export'!C821)</f>
        <v>2</v>
      </c>
      <c r="E821" s="66">
        <v>4</v>
      </c>
      <c r="F821" s="66" t="str">
        <f ca="1">OFFSET('ToU Table'!$B$6,'Data Export'!E821-1,'Data Export'!D821-1)</f>
        <v>Off-peak</v>
      </c>
      <c r="G821" s="66">
        <v>115.14</v>
      </c>
      <c r="H821" s="66">
        <v>160.07</v>
      </c>
      <c r="I821" s="66">
        <v>233.8</v>
      </c>
    </row>
    <row r="822" spans="2:9">
      <c r="B822" s="64">
        <f t="shared" si="27"/>
        <v>45600</v>
      </c>
      <c r="C822" s="65">
        <f t="shared" si="28"/>
        <v>2</v>
      </c>
      <c r="D822" s="65">
        <f>IF(ISNUMBER(MATCH(B822,Holidays!$E$5:$E$134,0)),1,'Data Export'!C822)</f>
        <v>2</v>
      </c>
      <c r="E822" s="66">
        <v>5</v>
      </c>
      <c r="F822" s="66" t="str">
        <f ca="1">OFFSET('ToU Table'!$B$6,'Data Export'!E822-1,'Data Export'!D822-1)</f>
        <v>Off-peak</v>
      </c>
      <c r="G822" s="66">
        <v>115.83</v>
      </c>
      <c r="H822" s="66">
        <v>160.05000000000001</v>
      </c>
      <c r="I822" s="66">
        <v>236.6</v>
      </c>
    </row>
    <row r="823" spans="2:9">
      <c r="B823" s="64">
        <f t="shared" si="27"/>
        <v>45600</v>
      </c>
      <c r="C823" s="65">
        <f t="shared" si="28"/>
        <v>2</v>
      </c>
      <c r="D823" s="65">
        <f>IF(ISNUMBER(MATCH(B823,Holidays!$E$5:$E$134,0)),1,'Data Export'!C823)</f>
        <v>2</v>
      </c>
      <c r="E823" s="66">
        <v>6</v>
      </c>
      <c r="F823" s="66" t="str">
        <f ca="1">OFFSET('ToU Table'!$B$6,'Data Export'!E823-1,'Data Export'!D823-1)</f>
        <v>Off-peak</v>
      </c>
      <c r="G823" s="66">
        <v>200.06</v>
      </c>
      <c r="H823" s="66">
        <v>200.06</v>
      </c>
      <c r="I823" s="66">
        <v>210.7</v>
      </c>
    </row>
    <row r="824" spans="2:9">
      <c r="B824" s="64">
        <f t="shared" si="27"/>
        <v>45600</v>
      </c>
      <c r="C824" s="65">
        <f t="shared" si="28"/>
        <v>2</v>
      </c>
      <c r="D824" s="65">
        <f>IF(ISNUMBER(MATCH(B824,Holidays!$E$5:$E$134,0)),1,'Data Export'!C824)</f>
        <v>2</v>
      </c>
      <c r="E824" s="66">
        <v>7</v>
      </c>
      <c r="F824" s="66" t="str">
        <f ca="1">OFFSET('ToU Table'!$B$6,'Data Export'!E824-1,'Data Export'!D824-1)</f>
        <v>Standard</v>
      </c>
      <c r="G824" s="66">
        <v>299.11</v>
      </c>
      <c r="H824" s="66">
        <v>299.11</v>
      </c>
      <c r="I824" s="66">
        <v>69</v>
      </c>
    </row>
    <row r="825" spans="2:9">
      <c r="B825" s="64">
        <f t="shared" si="27"/>
        <v>45600</v>
      </c>
      <c r="C825" s="65">
        <f t="shared" si="28"/>
        <v>2</v>
      </c>
      <c r="D825" s="65">
        <f>IF(ISNUMBER(MATCH(B825,Holidays!$E$5:$E$134,0)),1,'Data Export'!C825)</f>
        <v>2</v>
      </c>
      <c r="E825" s="66">
        <v>8</v>
      </c>
      <c r="F825" s="66" t="str">
        <f ca="1">OFFSET('ToU Table'!$B$6,'Data Export'!E825-1,'Data Export'!D825-1)</f>
        <v>Peak</v>
      </c>
      <c r="G825" s="66">
        <v>200.1</v>
      </c>
      <c r="H825" s="66">
        <v>200.1</v>
      </c>
      <c r="I825" s="66">
        <v>41</v>
      </c>
    </row>
    <row r="826" spans="2:9">
      <c r="B826" s="64">
        <f t="shared" si="27"/>
        <v>45600</v>
      </c>
      <c r="C826" s="65">
        <f t="shared" si="28"/>
        <v>2</v>
      </c>
      <c r="D826" s="65">
        <f>IF(ISNUMBER(MATCH(B826,Holidays!$E$5:$E$134,0)),1,'Data Export'!C826)</f>
        <v>2</v>
      </c>
      <c r="E826" s="66">
        <v>9</v>
      </c>
      <c r="F826" s="66" t="str">
        <f ca="1">OFFSET('ToU Table'!$B$6,'Data Export'!E826-1,'Data Export'!D826-1)</f>
        <v>Peak</v>
      </c>
      <c r="G826" s="66">
        <v>200.1</v>
      </c>
      <c r="H826" s="66">
        <v>200.1</v>
      </c>
      <c r="I826" s="66">
        <v>41</v>
      </c>
    </row>
    <row r="827" spans="2:9">
      <c r="B827" s="64">
        <f t="shared" si="27"/>
        <v>45600</v>
      </c>
      <c r="C827" s="65">
        <f t="shared" si="28"/>
        <v>2</v>
      </c>
      <c r="D827" s="65">
        <f>IF(ISNUMBER(MATCH(B827,Holidays!$E$5:$E$134,0)),1,'Data Export'!C827)</f>
        <v>2</v>
      </c>
      <c r="E827" s="66">
        <v>10</v>
      </c>
      <c r="F827" s="66" t="str">
        <f ca="1">OFFSET('ToU Table'!$B$6,'Data Export'!E827-1,'Data Export'!D827-1)</f>
        <v>Peak</v>
      </c>
      <c r="G827" s="66">
        <v>292.25</v>
      </c>
      <c r="H827" s="66">
        <v>367.38</v>
      </c>
      <c r="I827" s="66">
        <v>5</v>
      </c>
    </row>
    <row r="828" spans="2:9">
      <c r="B828" s="64">
        <f t="shared" si="27"/>
        <v>45600</v>
      </c>
      <c r="C828" s="65">
        <f t="shared" si="28"/>
        <v>2</v>
      </c>
      <c r="D828" s="65">
        <f>IF(ISNUMBER(MATCH(B828,Holidays!$E$5:$E$134,0)),1,'Data Export'!C828)</f>
        <v>2</v>
      </c>
      <c r="E828" s="66">
        <v>11</v>
      </c>
      <c r="F828" s="66" t="str">
        <f ca="1">OFFSET('ToU Table'!$B$6,'Data Export'!E828-1,'Data Export'!D828-1)</f>
        <v>Standard</v>
      </c>
      <c r="G828" s="66">
        <v>187.21</v>
      </c>
      <c r="H828" s="66">
        <v>187.21</v>
      </c>
      <c r="I828" s="66">
        <v>113</v>
      </c>
    </row>
    <row r="829" spans="2:9">
      <c r="B829" s="64">
        <f t="shared" si="27"/>
        <v>45600</v>
      </c>
      <c r="C829" s="65">
        <f t="shared" si="28"/>
        <v>2</v>
      </c>
      <c r="D829" s="65">
        <f>IF(ISNUMBER(MATCH(B829,Holidays!$E$5:$E$134,0)),1,'Data Export'!C829)</f>
        <v>2</v>
      </c>
      <c r="E829" s="66">
        <v>12</v>
      </c>
      <c r="F829" s="66" t="str">
        <f ca="1">OFFSET('ToU Table'!$B$6,'Data Export'!E829-1,'Data Export'!D829-1)</f>
        <v>Standard</v>
      </c>
      <c r="G829" s="66">
        <v>188.43</v>
      </c>
      <c r="H829" s="66">
        <v>188.43</v>
      </c>
      <c r="I829" s="66">
        <v>117</v>
      </c>
    </row>
    <row r="830" spans="2:9">
      <c r="B830" s="64">
        <f t="shared" si="27"/>
        <v>45600</v>
      </c>
      <c r="C830" s="65">
        <f t="shared" si="28"/>
        <v>2</v>
      </c>
      <c r="D830" s="65">
        <f>IF(ISNUMBER(MATCH(B830,Holidays!$E$5:$E$134,0)),1,'Data Export'!C830)</f>
        <v>2</v>
      </c>
      <c r="E830" s="66">
        <v>13</v>
      </c>
      <c r="F830" s="66" t="str">
        <f ca="1">OFFSET('ToU Table'!$B$6,'Data Export'!E830-1,'Data Export'!D830-1)</f>
        <v>Standard</v>
      </c>
      <c r="G830" s="66">
        <v>188.9</v>
      </c>
      <c r="H830" s="66">
        <v>188.9</v>
      </c>
      <c r="I830" s="66">
        <v>119</v>
      </c>
    </row>
    <row r="831" spans="2:9">
      <c r="B831" s="64">
        <f t="shared" si="27"/>
        <v>45600</v>
      </c>
      <c r="C831" s="65">
        <f t="shared" si="28"/>
        <v>2</v>
      </c>
      <c r="D831" s="65">
        <f>IF(ISNUMBER(MATCH(B831,Holidays!$E$5:$E$134,0)),1,'Data Export'!C831)</f>
        <v>2</v>
      </c>
      <c r="E831" s="66">
        <v>14</v>
      </c>
      <c r="F831" s="66" t="str">
        <f ca="1">OFFSET('ToU Table'!$B$6,'Data Export'!E831-1,'Data Export'!D831-1)</f>
        <v>Standard</v>
      </c>
      <c r="G831" s="66">
        <v>188.96</v>
      </c>
      <c r="H831" s="66">
        <v>188.96</v>
      </c>
      <c r="I831" s="66">
        <v>125</v>
      </c>
    </row>
    <row r="832" spans="2:9">
      <c r="B832" s="64">
        <f t="shared" si="27"/>
        <v>45600</v>
      </c>
      <c r="C832" s="65">
        <f t="shared" si="28"/>
        <v>2</v>
      </c>
      <c r="D832" s="65">
        <f>IF(ISNUMBER(MATCH(B832,Holidays!$E$5:$E$134,0)),1,'Data Export'!C832)</f>
        <v>2</v>
      </c>
      <c r="E832" s="66">
        <v>15</v>
      </c>
      <c r="F832" s="66" t="str">
        <f ca="1">OFFSET('ToU Table'!$B$6,'Data Export'!E832-1,'Data Export'!D832-1)</f>
        <v>Standard</v>
      </c>
      <c r="G832" s="66">
        <v>190.57</v>
      </c>
      <c r="H832" s="66">
        <v>190.57</v>
      </c>
      <c r="I832" s="66">
        <v>134</v>
      </c>
    </row>
    <row r="833" spans="2:9">
      <c r="B833" s="64">
        <f t="shared" si="27"/>
        <v>45600</v>
      </c>
      <c r="C833" s="65">
        <f t="shared" si="28"/>
        <v>2</v>
      </c>
      <c r="D833" s="65">
        <f>IF(ISNUMBER(MATCH(B833,Holidays!$E$5:$E$134,0)),1,'Data Export'!C833)</f>
        <v>2</v>
      </c>
      <c r="E833" s="66">
        <v>16</v>
      </c>
      <c r="F833" s="66" t="str">
        <f ca="1">OFFSET('ToU Table'!$B$6,'Data Export'!E833-1,'Data Export'!D833-1)</f>
        <v>Standard</v>
      </c>
      <c r="G833" s="66">
        <v>221.36</v>
      </c>
      <c r="H833" s="66">
        <v>221.36</v>
      </c>
      <c r="I833" s="66">
        <v>44.6</v>
      </c>
    </row>
    <row r="834" spans="2:9">
      <c r="B834" s="64">
        <f t="shared" si="27"/>
        <v>45600</v>
      </c>
      <c r="C834" s="65">
        <f t="shared" si="28"/>
        <v>2</v>
      </c>
      <c r="D834" s="65">
        <f>IF(ISNUMBER(MATCH(B834,Holidays!$E$5:$E$134,0)),1,'Data Export'!C834)</f>
        <v>2</v>
      </c>
      <c r="E834" s="66">
        <v>17</v>
      </c>
      <c r="F834" s="66" t="str">
        <f ca="1">OFFSET('ToU Table'!$B$6,'Data Export'!E834-1,'Data Export'!D834-1)</f>
        <v>Standard</v>
      </c>
      <c r="G834" s="66">
        <v>279.39</v>
      </c>
      <c r="H834" s="66">
        <v>279.39</v>
      </c>
      <c r="I834" s="66">
        <v>26</v>
      </c>
    </row>
    <row r="835" spans="2:9">
      <c r="B835" s="64">
        <f t="shared" ref="B835:B898" si="29">B811+1</f>
        <v>45600</v>
      </c>
      <c r="C835" s="65">
        <f t="shared" si="28"/>
        <v>2</v>
      </c>
      <c r="D835" s="65">
        <f>IF(ISNUMBER(MATCH(B835,Holidays!$E$5:$E$134,0)),1,'Data Export'!C835)</f>
        <v>2</v>
      </c>
      <c r="E835" s="66">
        <v>18</v>
      </c>
      <c r="F835" s="66" t="str">
        <f ca="1">OFFSET('ToU Table'!$B$6,'Data Export'!E835-1,'Data Export'!D835-1)</f>
        <v>Standard</v>
      </c>
      <c r="G835" s="66">
        <v>354.18</v>
      </c>
      <c r="H835" s="66">
        <v>354.18</v>
      </c>
      <c r="I835" s="66">
        <v>103.2</v>
      </c>
    </row>
    <row r="836" spans="2:9">
      <c r="B836" s="64">
        <f t="shared" si="29"/>
        <v>45600</v>
      </c>
      <c r="C836" s="65">
        <f t="shared" si="28"/>
        <v>2</v>
      </c>
      <c r="D836" s="65">
        <f>IF(ISNUMBER(MATCH(B836,Holidays!$E$5:$E$134,0)),1,'Data Export'!C836)</f>
        <v>2</v>
      </c>
      <c r="E836" s="66">
        <v>19</v>
      </c>
      <c r="F836" s="66" t="str">
        <f ca="1">OFFSET('ToU Table'!$B$6,'Data Export'!E836-1,'Data Export'!D836-1)</f>
        <v>Peak</v>
      </c>
      <c r="G836" s="66">
        <v>367.38</v>
      </c>
      <c r="H836" s="66">
        <v>367.38</v>
      </c>
      <c r="I836" s="66">
        <v>11.5</v>
      </c>
    </row>
    <row r="837" spans="2:9">
      <c r="B837" s="64">
        <f t="shared" si="29"/>
        <v>45600</v>
      </c>
      <c r="C837" s="65">
        <f t="shared" si="28"/>
        <v>2</v>
      </c>
      <c r="D837" s="65">
        <f>IF(ISNUMBER(MATCH(B837,Holidays!$E$5:$E$134,0)),1,'Data Export'!C837)</f>
        <v>2</v>
      </c>
      <c r="E837" s="66">
        <v>20</v>
      </c>
      <c r="F837" s="66" t="str">
        <f ca="1">OFFSET('ToU Table'!$B$6,'Data Export'!E837-1,'Data Export'!D837-1)</f>
        <v>Peak</v>
      </c>
      <c r="G837" s="66">
        <v>367.38</v>
      </c>
      <c r="H837" s="66">
        <v>367.38</v>
      </c>
      <c r="I837" s="66">
        <v>11.5</v>
      </c>
    </row>
    <row r="838" spans="2:9">
      <c r="B838" s="64">
        <f t="shared" si="29"/>
        <v>45600</v>
      </c>
      <c r="C838" s="65">
        <f t="shared" si="28"/>
        <v>2</v>
      </c>
      <c r="D838" s="65">
        <f>IF(ISNUMBER(MATCH(B838,Holidays!$E$5:$E$134,0)),1,'Data Export'!C838)</f>
        <v>2</v>
      </c>
      <c r="E838" s="66">
        <v>21</v>
      </c>
      <c r="F838" s="66" t="str">
        <f ca="1">OFFSET('ToU Table'!$B$6,'Data Export'!E838-1,'Data Export'!D838-1)</f>
        <v>Peak</v>
      </c>
      <c r="G838" s="66">
        <v>367.35</v>
      </c>
      <c r="H838" s="66">
        <v>367.35</v>
      </c>
      <c r="I838" s="66">
        <v>111</v>
      </c>
    </row>
    <row r="839" spans="2:9">
      <c r="B839" s="64">
        <f t="shared" si="29"/>
        <v>45600</v>
      </c>
      <c r="C839" s="65">
        <f t="shared" si="28"/>
        <v>2</v>
      </c>
      <c r="D839" s="65">
        <f>IF(ISNUMBER(MATCH(B839,Holidays!$E$5:$E$134,0)),1,'Data Export'!C839)</f>
        <v>2</v>
      </c>
      <c r="E839" s="66">
        <v>22</v>
      </c>
      <c r="F839" s="66" t="str">
        <f ca="1">OFFSET('ToU Table'!$B$6,'Data Export'!E839-1,'Data Export'!D839-1)</f>
        <v>Standard</v>
      </c>
      <c r="G839" s="66">
        <v>244.17</v>
      </c>
      <c r="H839" s="66">
        <v>244.17</v>
      </c>
      <c r="I839" s="66">
        <v>118.1</v>
      </c>
    </row>
    <row r="840" spans="2:9">
      <c r="B840" s="64">
        <f t="shared" si="29"/>
        <v>45600</v>
      </c>
      <c r="C840" s="65">
        <f t="shared" si="28"/>
        <v>2</v>
      </c>
      <c r="D840" s="65">
        <f>IF(ISNUMBER(MATCH(B840,Holidays!$E$5:$E$134,0)),1,'Data Export'!C840)</f>
        <v>2</v>
      </c>
      <c r="E840" s="66">
        <v>23</v>
      </c>
      <c r="F840" s="66" t="str">
        <f ca="1">OFFSET('ToU Table'!$B$6,'Data Export'!E840-1,'Data Export'!D840-1)</f>
        <v>Off-peak</v>
      </c>
      <c r="G840" s="66">
        <v>138.58000000000001</v>
      </c>
      <c r="H840" s="66">
        <v>162.94</v>
      </c>
      <c r="I840" s="66">
        <v>161.5</v>
      </c>
    </row>
    <row r="841" spans="2:9">
      <c r="B841" s="64">
        <f t="shared" si="29"/>
        <v>45600</v>
      </c>
      <c r="C841" s="65">
        <f t="shared" si="28"/>
        <v>2</v>
      </c>
      <c r="D841" s="65">
        <f>IF(ISNUMBER(MATCH(B841,Holidays!$E$5:$E$134,0)),1,'Data Export'!C841)</f>
        <v>2</v>
      </c>
      <c r="E841" s="66">
        <v>24</v>
      </c>
      <c r="F841" s="66" t="str">
        <f ca="1">OFFSET('ToU Table'!$B$6,'Data Export'!E841-1,'Data Export'!D841-1)</f>
        <v>Off-peak</v>
      </c>
      <c r="G841" s="66">
        <v>116.2</v>
      </c>
      <c r="H841" s="66">
        <v>164.62</v>
      </c>
      <c r="I841" s="66">
        <v>217.1</v>
      </c>
    </row>
    <row r="842" spans="2:9">
      <c r="B842" s="64">
        <f t="shared" si="29"/>
        <v>45601</v>
      </c>
      <c r="C842" s="65">
        <f t="shared" si="28"/>
        <v>3</v>
      </c>
      <c r="D842" s="65">
        <f>IF(ISNUMBER(MATCH(B842,Holidays!$E$5:$E$134,0)),1,'Data Export'!C842)</f>
        <v>3</v>
      </c>
      <c r="E842" s="66">
        <v>1</v>
      </c>
      <c r="F842" s="66" t="str">
        <f ca="1">OFFSET('ToU Table'!$B$6,'Data Export'!E842-1,'Data Export'!D842-1)</f>
        <v>Off-peak</v>
      </c>
      <c r="G842" s="66">
        <v>115.57</v>
      </c>
      <c r="H842" s="66">
        <v>115.57</v>
      </c>
      <c r="I842" s="66">
        <v>146.80000000000001</v>
      </c>
    </row>
    <row r="843" spans="2:9">
      <c r="B843" s="64">
        <f t="shared" si="29"/>
        <v>45601</v>
      </c>
      <c r="C843" s="65">
        <f t="shared" si="28"/>
        <v>3</v>
      </c>
      <c r="D843" s="65">
        <f>IF(ISNUMBER(MATCH(B843,Holidays!$E$5:$E$134,0)),1,'Data Export'!C843)</f>
        <v>3</v>
      </c>
      <c r="E843" s="66">
        <v>2</v>
      </c>
      <c r="F843" s="66" t="str">
        <f ca="1">OFFSET('ToU Table'!$B$6,'Data Export'!E843-1,'Data Export'!D843-1)</f>
        <v>Off-peak</v>
      </c>
      <c r="G843" s="66">
        <v>115.33</v>
      </c>
      <c r="H843" s="66">
        <v>115.33</v>
      </c>
      <c r="I843" s="66">
        <v>156</v>
      </c>
    </row>
    <row r="844" spans="2:9">
      <c r="B844" s="64">
        <f t="shared" si="29"/>
        <v>45601</v>
      </c>
      <c r="C844" s="65">
        <f t="shared" si="28"/>
        <v>3</v>
      </c>
      <c r="D844" s="65">
        <f>IF(ISNUMBER(MATCH(B844,Holidays!$E$5:$E$134,0)),1,'Data Export'!C844)</f>
        <v>3</v>
      </c>
      <c r="E844" s="66">
        <v>3</v>
      </c>
      <c r="F844" s="66" t="str">
        <f ca="1">OFFSET('ToU Table'!$B$6,'Data Export'!E844-1,'Data Export'!D844-1)</f>
        <v>Off-peak</v>
      </c>
      <c r="G844" s="66">
        <v>115.2</v>
      </c>
      <c r="H844" s="66">
        <v>115.2</v>
      </c>
      <c r="I844" s="66">
        <v>160.6</v>
      </c>
    </row>
    <row r="845" spans="2:9">
      <c r="B845" s="64">
        <f t="shared" si="29"/>
        <v>45601</v>
      </c>
      <c r="C845" s="65">
        <f t="shared" si="28"/>
        <v>3</v>
      </c>
      <c r="D845" s="65">
        <f>IF(ISNUMBER(MATCH(B845,Holidays!$E$5:$E$134,0)),1,'Data Export'!C845)</f>
        <v>3</v>
      </c>
      <c r="E845" s="66">
        <v>4</v>
      </c>
      <c r="F845" s="66" t="str">
        <f ca="1">OFFSET('ToU Table'!$B$6,'Data Export'!E845-1,'Data Export'!D845-1)</f>
        <v>Off-peak</v>
      </c>
      <c r="G845" s="66">
        <v>115.29</v>
      </c>
      <c r="H845" s="66">
        <v>115.29</v>
      </c>
      <c r="I845" s="66">
        <v>155.9</v>
      </c>
    </row>
    <row r="846" spans="2:9">
      <c r="B846" s="64">
        <f t="shared" si="29"/>
        <v>45601</v>
      </c>
      <c r="C846" s="65">
        <f t="shared" si="28"/>
        <v>3</v>
      </c>
      <c r="D846" s="65">
        <f>IF(ISNUMBER(MATCH(B846,Holidays!$E$5:$E$134,0)),1,'Data Export'!C846)</f>
        <v>3</v>
      </c>
      <c r="E846" s="66">
        <v>5</v>
      </c>
      <c r="F846" s="66" t="str">
        <f ca="1">OFFSET('ToU Table'!$B$6,'Data Export'!E846-1,'Data Export'!D846-1)</f>
        <v>Off-peak</v>
      </c>
      <c r="G846" s="66">
        <v>115.89</v>
      </c>
      <c r="H846" s="66">
        <v>115.89</v>
      </c>
      <c r="I846" s="66">
        <v>162.80000000000001</v>
      </c>
    </row>
    <row r="847" spans="2:9">
      <c r="B847" s="64">
        <f t="shared" si="29"/>
        <v>45601</v>
      </c>
      <c r="C847" s="65">
        <f t="shared" si="28"/>
        <v>3</v>
      </c>
      <c r="D847" s="65">
        <f>IF(ISNUMBER(MATCH(B847,Holidays!$E$5:$E$134,0)),1,'Data Export'!C847)</f>
        <v>3</v>
      </c>
      <c r="E847" s="66">
        <v>6</v>
      </c>
      <c r="F847" s="66" t="str">
        <f ca="1">OFFSET('ToU Table'!$B$6,'Data Export'!E847-1,'Data Export'!D847-1)</f>
        <v>Off-peak</v>
      </c>
      <c r="G847" s="66">
        <v>129</v>
      </c>
      <c r="H847" s="66">
        <v>129</v>
      </c>
      <c r="I847" s="66">
        <v>122.4</v>
      </c>
    </row>
    <row r="848" spans="2:9">
      <c r="B848" s="64">
        <f t="shared" si="29"/>
        <v>45601</v>
      </c>
      <c r="C848" s="65">
        <f t="shared" si="28"/>
        <v>3</v>
      </c>
      <c r="D848" s="65">
        <f>IF(ISNUMBER(MATCH(B848,Holidays!$E$5:$E$134,0)),1,'Data Export'!C848)</f>
        <v>3</v>
      </c>
      <c r="E848" s="66">
        <v>7</v>
      </c>
      <c r="F848" s="66" t="str">
        <f ca="1">OFFSET('ToU Table'!$B$6,'Data Export'!E848-1,'Data Export'!D848-1)</f>
        <v>Standard</v>
      </c>
      <c r="G848" s="66">
        <v>285.55</v>
      </c>
      <c r="H848" s="66">
        <v>285.55</v>
      </c>
      <c r="I848" s="66">
        <v>74</v>
      </c>
    </row>
    <row r="849" spans="2:9">
      <c r="B849" s="64">
        <f t="shared" si="29"/>
        <v>45601</v>
      </c>
      <c r="C849" s="65">
        <f t="shared" si="28"/>
        <v>3</v>
      </c>
      <c r="D849" s="65">
        <f>IF(ISNUMBER(MATCH(B849,Holidays!$E$5:$E$134,0)),1,'Data Export'!C849)</f>
        <v>3</v>
      </c>
      <c r="E849" s="66">
        <v>8</v>
      </c>
      <c r="F849" s="66" t="str">
        <f ca="1">OFFSET('ToU Table'!$B$6,'Data Export'!E849-1,'Data Export'!D849-1)</f>
        <v>Peak</v>
      </c>
      <c r="G849" s="66">
        <v>250.08</v>
      </c>
      <c r="H849" s="66">
        <v>250.08</v>
      </c>
      <c r="I849" s="66">
        <v>51.9</v>
      </c>
    </row>
    <row r="850" spans="2:9">
      <c r="B850" s="64">
        <f t="shared" si="29"/>
        <v>45601</v>
      </c>
      <c r="C850" s="65">
        <f t="shared" si="28"/>
        <v>3</v>
      </c>
      <c r="D850" s="65">
        <f>IF(ISNUMBER(MATCH(B850,Holidays!$E$5:$E$134,0)),1,'Data Export'!C850)</f>
        <v>3</v>
      </c>
      <c r="E850" s="66">
        <v>9</v>
      </c>
      <c r="F850" s="66" t="str">
        <f ca="1">OFFSET('ToU Table'!$B$6,'Data Export'!E850-1,'Data Export'!D850-1)</f>
        <v>Peak</v>
      </c>
      <c r="G850" s="66">
        <v>250.09</v>
      </c>
      <c r="H850" s="66">
        <v>250.09</v>
      </c>
      <c r="I850" s="66">
        <v>51.9</v>
      </c>
    </row>
    <row r="851" spans="2:9">
      <c r="B851" s="64">
        <f t="shared" si="29"/>
        <v>45601</v>
      </c>
      <c r="C851" s="65">
        <f t="shared" si="28"/>
        <v>3</v>
      </c>
      <c r="D851" s="65">
        <f>IF(ISNUMBER(MATCH(B851,Holidays!$E$5:$E$134,0)),1,'Data Export'!C851)</f>
        <v>3</v>
      </c>
      <c r="E851" s="66">
        <v>10</v>
      </c>
      <c r="F851" s="66" t="str">
        <f ca="1">OFFSET('ToU Table'!$B$6,'Data Export'!E851-1,'Data Export'!D851-1)</f>
        <v>Peak</v>
      </c>
      <c r="G851" s="66">
        <v>284.26</v>
      </c>
      <c r="H851" s="66">
        <v>368.08</v>
      </c>
      <c r="I851" s="66">
        <v>5</v>
      </c>
    </row>
    <row r="852" spans="2:9">
      <c r="B852" s="64">
        <f t="shared" si="29"/>
        <v>45601</v>
      </c>
      <c r="C852" s="65">
        <f t="shared" si="28"/>
        <v>3</v>
      </c>
      <c r="D852" s="65">
        <f>IF(ISNUMBER(MATCH(B852,Holidays!$E$5:$E$134,0)),1,'Data Export'!C852)</f>
        <v>3</v>
      </c>
      <c r="E852" s="66">
        <v>11</v>
      </c>
      <c r="F852" s="66" t="str">
        <f ca="1">OFFSET('ToU Table'!$B$6,'Data Export'!E852-1,'Data Export'!D852-1)</f>
        <v>Standard</v>
      </c>
      <c r="G852" s="66">
        <v>130</v>
      </c>
      <c r="H852" s="66">
        <v>130</v>
      </c>
      <c r="I852" s="66">
        <v>31</v>
      </c>
    </row>
    <row r="853" spans="2:9">
      <c r="B853" s="64">
        <f t="shared" si="29"/>
        <v>45601</v>
      </c>
      <c r="C853" s="65">
        <f t="shared" si="28"/>
        <v>3</v>
      </c>
      <c r="D853" s="65">
        <f>IF(ISNUMBER(MATCH(B853,Holidays!$E$5:$E$134,0)),1,'Data Export'!C853)</f>
        <v>3</v>
      </c>
      <c r="E853" s="66">
        <v>12</v>
      </c>
      <c r="F853" s="66" t="str">
        <f ca="1">OFFSET('ToU Table'!$B$6,'Data Export'!E853-1,'Data Export'!D853-1)</f>
        <v>Standard</v>
      </c>
      <c r="G853" s="66">
        <v>141</v>
      </c>
      <c r="H853" s="66">
        <v>141</v>
      </c>
      <c r="I853" s="66">
        <v>31.9</v>
      </c>
    </row>
    <row r="854" spans="2:9">
      <c r="B854" s="64">
        <f t="shared" si="29"/>
        <v>45601</v>
      </c>
      <c r="C854" s="65">
        <f t="shared" si="28"/>
        <v>3</v>
      </c>
      <c r="D854" s="65">
        <f>IF(ISNUMBER(MATCH(B854,Holidays!$E$5:$E$134,0)),1,'Data Export'!C854)</f>
        <v>3</v>
      </c>
      <c r="E854" s="66">
        <v>13</v>
      </c>
      <c r="F854" s="66" t="str">
        <f ca="1">OFFSET('ToU Table'!$B$6,'Data Export'!E854-1,'Data Export'!D854-1)</f>
        <v>Standard</v>
      </c>
      <c r="G854" s="66">
        <v>141</v>
      </c>
      <c r="H854" s="66">
        <v>141</v>
      </c>
      <c r="I854" s="66">
        <v>31.9</v>
      </c>
    </row>
    <row r="855" spans="2:9">
      <c r="B855" s="64">
        <f t="shared" si="29"/>
        <v>45601</v>
      </c>
      <c r="C855" s="65">
        <f t="shared" si="28"/>
        <v>3</v>
      </c>
      <c r="D855" s="65">
        <f>IF(ISNUMBER(MATCH(B855,Holidays!$E$5:$E$134,0)),1,'Data Export'!C855)</f>
        <v>3</v>
      </c>
      <c r="E855" s="66">
        <v>14</v>
      </c>
      <c r="F855" s="66" t="str">
        <f ca="1">OFFSET('ToU Table'!$B$6,'Data Export'!E855-1,'Data Export'!D855-1)</f>
        <v>Standard</v>
      </c>
      <c r="G855" s="66">
        <v>150.99</v>
      </c>
      <c r="H855" s="66">
        <v>150.99</v>
      </c>
      <c r="I855" s="66">
        <v>31.9</v>
      </c>
    </row>
    <row r="856" spans="2:9">
      <c r="B856" s="64">
        <f t="shared" si="29"/>
        <v>45601</v>
      </c>
      <c r="C856" s="65">
        <f t="shared" si="28"/>
        <v>3</v>
      </c>
      <c r="D856" s="65">
        <f>IF(ISNUMBER(MATCH(B856,Holidays!$E$5:$E$134,0)),1,'Data Export'!C856)</f>
        <v>3</v>
      </c>
      <c r="E856" s="66">
        <v>15</v>
      </c>
      <c r="F856" s="66" t="str">
        <f ca="1">OFFSET('ToU Table'!$B$6,'Data Export'!E856-1,'Data Export'!D856-1)</f>
        <v>Standard</v>
      </c>
      <c r="G856" s="66">
        <v>153.69999999999999</v>
      </c>
      <c r="H856" s="66">
        <v>153.69999999999999</v>
      </c>
      <c r="I856" s="66">
        <v>33</v>
      </c>
    </row>
    <row r="857" spans="2:9">
      <c r="B857" s="64">
        <f t="shared" si="29"/>
        <v>45601</v>
      </c>
      <c r="C857" s="65">
        <f t="shared" si="28"/>
        <v>3</v>
      </c>
      <c r="D857" s="65">
        <f>IF(ISNUMBER(MATCH(B857,Holidays!$E$5:$E$134,0)),1,'Data Export'!C857)</f>
        <v>3</v>
      </c>
      <c r="E857" s="66">
        <v>16</v>
      </c>
      <c r="F857" s="66" t="str">
        <f ca="1">OFFSET('ToU Table'!$B$6,'Data Export'!E857-1,'Data Export'!D857-1)</f>
        <v>Standard</v>
      </c>
      <c r="G857" s="66">
        <v>160.15</v>
      </c>
      <c r="H857" s="66">
        <v>160.15</v>
      </c>
      <c r="I857" s="66">
        <v>54</v>
      </c>
    </row>
    <row r="858" spans="2:9">
      <c r="B858" s="64">
        <f t="shared" si="29"/>
        <v>45601</v>
      </c>
      <c r="C858" s="65">
        <f t="shared" si="28"/>
        <v>3</v>
      </c>
      <c r="D858" s="65">
        <f>IF(ISNUMBER(MATCH(B858,Holidays!$E$5:$E$134,0)),1,'Data Export'!C858)</f>
        <v>3</v>
      </c>
      <c r="E858" s="66">
        <v>17</v>
      </c>
      <c r="F858" s="66" t="str">
        <f ca="1">OFFSET('ToU Table'!$B$6,'Data Export'!E858-1,'Data Export'!D858-1)</f>
        <v>Standard</v>
      </c>
      <c r="G858" s="66">
        <v>229.16</v>
      </c>
      <c r="H858" s="66">
        <v>229.16</v>
      </c>
      <c r="I858" s="66">
        <v>89</v>
      </c>
    </row>
    <row r="859" spans="2:9">
      <c r="B859" s="64">
        <f t="shared" si="29"/>
        <v>45601</v>
      </c>
      <c r="C859" s="65">
        <f t="shared" si="28"/>
        <v>3</v>
      </c>
      <c r="D859" s="65">
        <f>IF(ISNUMBER(MATCH(B859,Holidays!$E$5:$E$134,0)),1,'Data Export'!C859)</f>
        <v>3</v>
      </c>
      <c r="E859" s="66">
        <v>18</v>
      </c>
      <c r="F859" s="66" t="str">
        <f ca="1">OFFSET('ToU Table'!$B$6,'Data Export'!E859-1,'Data Export'!D859-1)</f>
        <v>Standard</v>
      </c>
      <c r="G859" s="66">
        <v>317.14</v>
      </c>
      <c r="H859" s="66">
        <v>317.14</v>
      </c>
      <c r="I859" s="66">
        <v>127.6</v>
      </c>
    </row>
    <row r="860" spans="2:9">
      <c r="B860" s="64">
        <f t="shared" si="29"/>
        <v>45601</v>
      </c>
      <c r="C860" s="65">
        <f t="shared" si="28"/>
        <v>3</v>
      </c>
      <c r="D860" s="65">
        <f>IF(ISNUMBER(MATCH(B860,Holidays!$E$5:$E$134,0)),1,'Data Export'!C860)</f>
        <v>3</v>
      </c>
      <c r="E860" s="66">
        <v>19</v>
      </c>
      <c r="F860" s="66" t="str">
        <f ca="1">OFFSET('ToU Table'!$B$6,'Data Export'!E860-1,'Data Export'!D860-1)</f>
        <v>Peak</v>
      </c>
      <c r="G860" s="66">
        <v>368.03</v>
      </c>
      <c r="H860" s="66">
        <v>367.72</v>
      </c>
      <c r="I860" s="66">
        <v>106</v>
      </c>
    </row>
    <row r="861" spans="2:9">
      <c r="B861" s="64">
        <f t="shared" si="29"/>
        <v>45601</v>
      </c>
      <c r="C861" s="65">
        <f t="shared" si="28"/>
        <v>3</v>
      </c>
      <c r="D861" s="65">
        <f>IF(ISNUMBER(MATCH(B861,Holidays!$E$5:$E$134,0)),1,'Data Export'!C861)</f>
        <v>3</v>
      </c>
      <c r="E861" s="66">
        <v>20</v>
      </c>
      <c r="F861" s="66" t="str">
        <f ca="1">OFFSET('ToU Table'!$B$6,'Data Export'!E861-1,'Data Export'!D861-1)</f>
        <v>Peak</v>
      </c>
      <c r="G861" s="66">
        <v>368.05</v>
      </c>
      <c r="H861" s="66">
        <v>368.04</v>
      </c>
      <c r="I861" s="66">
        <v>111.3</v>
      </c>
    </row>
    <row r="862" spans="2:9">
      <c r="B862" s="64">
        <f t="shared" si="29"/>
        <v>45601</v>
      </c>
      <c r="C862" s="65">
        <f t="shared" si="28"/>
        <v>3</v>
      </c>
      <c r="D862" s="65">
        <f>IF(ISNUMBER(MATCH(B862,Holidays!$E$5:$E$134,0)),1,'Data Export'!C862)</f>
        <v>3</v>
      </c>
      <c r="E862" s="66">
        <v>21</v>
      </c>
      <c r="F862" s="66" t="str">
        <f ca="1">OFFSET('ToU Table'!$B$6,'Data Export'!E862-1,'Data Export'!D862-1)</f>
        <v>Peak</v>
      </c>
      <c r="G862" s="66">
        <v>368.04</v>
      </c>
      <c r="H862" s="66">
        <v>368.04</v>
      </c>
      <c r="I862" s="66">
        <v>111.4</v>
      </c>
    </row>
    <row r="863" spans="2:9">
      <c r="B863" s="64">
        <f t="shared" si="29"/>
        <v>45601</v>
      </c>
      <c r="C863" s="65">
        <f t="shared" si="28"/>
        <v>3</v>
      </c>
      <c r="D863" s="65">
        <f>IF(ISNUMBER(MATCH(B863,Holidays!$E$5:$E$134,0)),1,'Data Export'!C863)</f>
        <v>3</v>
      </c>
      <c r="E863" s="66">
        <v>22</v>
      </c>
      <c r="F863" s="66" t="str">
        <f ca="1">OFFSET('ToU Table'!$B$6,'Data Export'!E863-1,'Data Export'!D863-1)</f>
        <v>Standard</v>
      </c>
      <c r="G863" s="66">
        <v>239.07</v>
      </c>
      <c r="H863" s="66">
        <v>239.07</v>
      </c>
      <c r="I863" s="66">
        <v>110.3</v>
      </c>
    </row>
    <row r="864" spans="2:9">
      <c r="B864" s="64">
        <f t="shared" si="29"/>
        <v>45601</v>
      </c>
      <c r="C864" s="65">
        <f t="shared" si="28"/>
        <v>3</v>
      </c>
      <c r="D864" s="65">
        <f>IF(ISNUMBER(MATCH(B864,Holidays!$E$5:$E$134,0)),1,'Data Export'!C864)</f>
        <v>3</v>
      </c>
      <c r="E864" s="66">
        <v>23</v>
      </c>
      <c r="F864" s="66" t="str">
        <f ca="1">OFFSET('ToU Table'!$B$6,'Data Export'!E864-1,'Data Export'!D864-1)</f>
        <v>Off-peak</v>
      </c>
      <c r="G864" s="66">
        <v>153.97</v>
      </c>
      <c r="H864" s="66">
        <v>153.97</v>
      </c>
      <c r="I864" s="66">
        <v>221.9</v>
      </c>
    </row>
    <row r="865" spans="2:9">
      <c r="B865" s="64">
        <f t="shared" si="29"/>
        <v>45601</v>
      </c>
      <c r="C865" s="65">
        <f t="shared" si="28"/>
        <v>3</v>
      </c>
      <c r="D865" s="65">
        <f>IF(ISNUMBER(MATCH(B865,Holidays!$E$5:$E$134,0)),1,'Data Export'!C865)</f>
        <v>3</v>
      </c>
      <c r="E865" s="66">
        <v>24</v>
      </c>
      <c r="F865" s="66" t="str">
        <f ca="1">OFFSET('ToU Table'!$B$6,'Data Export'!E865-1,'Data Export'!D865-1)</f>
        <v>Off-peak</v>
      </c>
      <c r="G865" s="66">
        <v>121.81</v>
      </c>
      <c r="H865" s="66">
        <v>149.1</v>
      </c>
      <c r="I865" s="66">
        <v>204.1</v>
      </c>
    </row>
    <row r="866" spans="2:9">
      <c r="B866" s="64">
        <f t="shared" si="29"/>
        <v>45602</v>
      </c>
      <c r="C866" s="65">
        <f t="shared" si="28"/>
        <v>4</v>
      </c>
      <c r="D866" s="65">
        <f>IF(ISNUMBER(MATCH(B866,Holidays!$E$5:$E$134,0)),1,'Data Export'!C866)</f>
        <v>4</v>
      </c>
      <c r="E866" s="66">
        <v>1</v>
      </c>
      <c r="F866" s="66" t="str">
        <f ca="1">OFFSET('ToU Table'!$B$6,'Data Export'!E866-1,'Data Export'!D866-1)</f>
        <v>Off-peak</v>
      </c>
      <c r="G866" s="66">
        <v>116.14</v>
      </c>
      <c r="H866" s="66">
        <v>166</v>
      </c>
      <c r="I866" s="66">
        <v>167</v>
      </c>
    </row>
    <row r="867" spans="2:9">
      <c r="B867" s="64">
        <f t="shared" si="29"/>
        <v>45602</v>
      </c>
      <c r="C867" s="65">
        <f t="shared" si="28"/>
        <v>4</v>
      </c>
      <c r="D867" s="65">
        <f>IF(ISNUMBER(MATCH(B867,Holidays!$E$5:$E$134,0)),1,'Data Export'!C867)</f>
        <v>4</v>
      </c>
      <c r="E867" s="66">
        <v>2</v>
      </c>
      <c r="F867" s="66" t="str">
        <f ca="1">OFFSET('ToU Table'!$B$6,'Data Export'!E867-1,'Data Export'!D867-1)</f>
        <v>Off-peak</v>
      </c>
      <c r="G867" s="66">
        <v>116.05</v>
      </c>
      <c r="H867" s="66">
        <v>166</v>
      </c>
      <c r="I867" s="66">
        <v>166.5</v>
      </c>
    </row>
    <row r="868" spans="2:9">
      <c r="B868" s="64">
        <f t="shared" si="29"/>
        <v>45602</v>
      </c>
      <c r="C868" s="65">
        <f t="shared" si="28"/>
        <v>4</v>
      </c>
      <c r="D868" s="65">
        <f>IF(ISNUMBER(MATCH(B868,Holidays!$E$5:$E$134,0)),1,'Data Export'!C868)</f>
        <v>4</v>
      </c>
      <c r="E868" s="66">
        <v>3</v>
      </c>
      <c r="F868" s="66" t="str">
        <f ca="1">OFFSET('ToU Table'!$B$6,'Data Export'!E868-1,'Data Export'!D868-1)</f>
        <v>Off-peak</v>
      </c>
      <c r="G868" s="66">
        <v>115.94</v>
      </c>
      <c r="H868" s="66">
        <v>166</v>
      </c>
      <c r="I868" s="66">
        <v>171</v>
      </c>
    </row>
    <row r="869" spans="2:9">
      <c r="B869" s="64">
        <f t="shared" si="29"/>
        <v>45602</v>
      </c>
      <c r="C869" s="65">
        <f t="shared" si="28"/>
        <v>4</v>
      </c>
      <c r="D869" s="65">
        <f>IF(ISNUMBER(MATCH(B869,Holidays!$E$5:$E$134,0)),1,'Data Export'!C869)</f>
        <v>4</v>
      </c>
      <c r="E869" s="66">
        <v>4</v>
      </c>
      <c r="F869" s="66" t="str">
        <f ca="1">OFFSET('ToU Table'!$B$6,'Data Export'!E869-1,'Data Export'!D869-1)</f>
        <v>Off-peak</v>
      </c>
      <c r="G869" s="66">
        <v>115.96</v>
      </c>
      <c r="H869" s="66">
        <v>166</v>
      </c>
      <c r="I869" s="66">
        <v>171</v>
      </c>
    </row>
    <row r="870" spans="2:9">
      <c r="B870" s="64">
        <f t="shared" si="29"/>
        <v>45602</v>
      </c>
      <c r="C870" s="65">
        <f t="shared" si="28"/>
        <v>4</v>
      </c>
      <c r="D870" s="65">
        <f>IF(ISNUMBER(MATCH(B870,Holidays!$E$5:$E$134,0)),1,'Data Export'!C870)</f>
        <v>4</v>
      </c>
      <c r="E870" s="66">
        <v>5</v>
      </c>
      <c r="F870" s="66" t="str">
        <f ca="1">OFFSET('ToU Table'!$B$6,'Data Export'!E870-1,'Data Export'!D870-1)</f>
        <v>Off-peak</v>
      </c>
      <c r="G870" s="66">
        <v>116.2</v>
      </c>
      <c r="H870" s="66">
        <v>200.79</v>
      </c>
      <c r="I870" s="66">
        <v>168.8</v>
      </c>
    </row>
    <row r="871" spans="2:9">
      <c r="B871" s="64">
        <f t="shared" si="29"/>
        <v>45602</v>
      </c>
      <c r="C871" s="65">
        <f t="shared" si="28"/>
        <v>4</v>
      </c>
      <c r="D871" s="65">
        <f>IF(ISNUMBER(MATCH(B871,Holidays!$E$5:$E$134,0)),1,'Data Export'!C871)</f>
        <v>4</v>
      </c>
      <c r="E871" s="66">
        <v>6</v>
      </c>
      <c r="F871" s="66" t="str">
        <f ca="1">OFFSET('ToU Table'!$B$6,'Data Export'!E871-1,'Data Export'!D871-1)</f>
        <v>Off-peak</v>
      </c>
      <c r="G871" s="66">
        <v>245.27</v>
      </c>
      <c r="H871" s="66">
        <v>245.27</v>
      </c>
      <c r="I871" s="66">
        <v>89</v>
      </c>
    </row>
    <row r="872" spans="2:9">
      <c r="B872" s="64">
        <f t="shared" si="29"/>
        <v>45602</v>
      </c>
      <c r="C872" s="65">
        <f t="shared" si="28"/>
        <v>4</v>
      </c>
      <c r="D872" s="65">
        <f>IF(ISNUMBER(MATCH(B872,Holidays!$E$5:$E$134,0)),1,'Data Export'!C872)</f>
        <v>4</v>
      </c>
      <c r="E872" s="66">
        <v>7</v>
      </c>
      <c r="F872" s="66" t="str">
        <f ca="1">OFFSET('ToU Table'!$B$6,'Data Export'!E872-1,'Data Export'!D872-1)</f>
        <v>Standard</v>
      </c>
      <c r="G872" s="66">
        <v>266.31</v>
      </c>
      <c r="H872" s="66">
        <v>266.31</v>
      </c>
      <c r="I872" s="66">
        <v>133.1</v>
      </c>
    </row>
    <row r="873" spans="2:9">
      <c r="B873" s="64">
        <f t="shared" si="29"/>
        <v>45602</v>
      </c>
      <c r="C873" s="65">
        <f t="shared" si="28"/>
        <v>4</v>
      </c>
      <c r="D873" s="65">
        <f>IF(ISNUMBER(MATCH(B873,Holidays!$E$5:$E$134,0)),1,'Data Export'!C873)</f>
        <v>4</v>
      </c>
      <c r="E873" s="66">
        <v>8</v>
      </c>
      <c r="F873" s="66" t="str">
        <f ca="1">OFFSET('ToU Table'!$B$6,'Data Export'!E873-1,'Data Export'!D873-1)</f>
        <v>Peak</v>
      </c>
      <c r="G873" s="66">
        <v>249.93</v>
      </c>
      <c r="H873" s="66">
        <v>249.93</v>
      </c>
      <c r="I873" s="66">
        <v>106.5</v>
      </c>
    </row>
    <row r="874" spans="2:9">
      <c r="B874" s="64">
        <f t="shared" si="29"/>
        <v>45602</v>
      </c>
      <c r="C874" s="65">
        <f t="shared" si="28"/>
        <v>4</v>
      </c>
      <c r="D874" s="65">
        <f>IF(ISNUMBER(MATCH(B874,Holidays!$E$5:$E$134,0)),1,'Data Export'!C874)</f>
        <v>4</v>
      </c>
      <c r="E874" s="66">
        <v>9</v>
      </c>
      <c r="F874" s="66" t="str">
        <f ca="1">OFFSET('ToU Table'!$B$6,'Data Export'!E874-1,'Data Export'!D874-1)</f>
        <v>Peak</v>
      </c>
      <c r="G874" s="66">
        <v>230.45</v>
      </c>
      <c r="H874" s="66">
        <v>230.45</v>
      </c>
      <c r="I874" s="66">
        <v>75</v>
      </c>
    </row>
    <row r="875" spans="2:9">
      <c r="B875" s="64">
        <f t="shared" si="29"/>
        <v>45602</v>
      </c>
      <c r="C875" s="65">
        <f t="shared" ref="C875:C938" si="30">WEEKDAY(B875)</f>
        <v>4</v>
      </c>
      <c r="D875" s="65">
        <f>IF(ISNUMBER(MATCH(B875,Holidays!$E$5:$E$134,0)),1,'Data Export'!C875)</f>
        <v>4</v>
      </c>
      <c r="E875" s="66">
        <v>10</v>
      </c>
      <c r="F875" s="66" t="str">
        <f ca="1">OFFSET('ToU Table'!$B$6,'Data Export'!E875-1,'Data Export'!D875-1)</f>
        <v>Peak</v>
      </c>
      <c r="G875" s="66">
        <v>227.98</v>
      </c>
      <c r="H875" s="66">
        <v>370.49</v>
      </c>
      <c r="I875" s="66">
        <v>5</v>
      </c>
    </row>
    <row r="876" spans="2:9">
      <c r="B876" s="64">
        <f t="shared" si="29"/>
        <v>45602</v>
      </c>
      <c r="C876" s="65">
        <f t="shared" si="30"/>
        <v>4</v>
      </c>
      <c r="D876" s="65">
        <f>IF(ISNUMBER(MATCH(B876,Holidays!$E$5:$E$134,0)),1,'Data Export'!C876)</f>
        <v>4</v>
      </c>
      <c r="E876" s="66">
        <v>11</v>
      </c>
      <c r="F876" s="66" t="str">
        <f ca="1">OFFSET('ToU Table'!$B$6,'Data Export'!E876-1,'Data Export'!D876-1)</f>
        <v>Standard</v>
      </c>
      <c r="G876" s="66">
        <v>156.84</v>
      </c>
      <c r="H876" s="66">
        <v>156.84</v>
      </c>
      <c r="I876" s="66">
        <v>39.799999999999997</v>
      </c>
    </row>
    <row r="877" spans="2:9">
      <c r="B877" s="64">
        <f t="shared" si="29"/>
        <v>45602</v>
      </c>
      <c r="C877" s="65">
        <f t="shared" si="30"/>
        <v>4</v>
      </c>
      <c r="D877" s="65">
        <f>IF(ISNUMBER(MATCH(B877,Holidays!$E$5:$E$134,0)),1,'Data Export'!C877)</f>
        <v>4</v>
      </c>
      <c r="E877" s="66">
        <v>12</v>
      </c>
      <c r="F877" s="66" t="str">
        <f ca="1">OFFSET('ToU Table'!$B$6,'Data Export'!E877-1,'Data Export'!D877-1)</f>
        <v>Standard</v>
      </c>
      <c r="G877" s="66">
        <v>156.49</v>
      </c>
      <c r="H877" s="66">
        <v>156.49</v>
      </c>
      <c r="I877" s="66">
        <v>38.6</v>
      </c>
    </row>
    <row r="878" spans="2:9">
      <c r="B878" s="64">
        <f t="shared" si="29"/>
        <v>45602</v>
      </c>
      <c r="C878" s="65">
        <f t="shared" si="30"/>
        <v>4</v>
      </c>
      <c r="D878" s="65">
        <f>IF(ISNUMBER(MATCH(B878,Holidays!$E$5:$E$134,0)),1,'Data Export'!C878)</f>
        <v>4</v>
      </c>
      <c r="E878" s="66">
        <v>13</v>
      </c>
      <c r="F878" s="66" t="str">
        <f ca="1">OFFSET('ToU Table'!$B$6,'Data Export'!E878-1,'Data Export'!D878-1)</f>
        <v>Standard</v>
      </c>
      <c r="G878" s="66">
        <v>157.12</v>
      </c>
      <c r="H878" s="66">
        <v>157.12</v>
      </c>
      <c r="I878" s="66">
        <v>40.700000000000003</v>
      </c>
    </row>
    <row r="879" spans="2:9">
      <c r="B879" s="64">
        <f t="shared" si="29"/>
        <v>45602</v>
      </c>
      <c r="C879" s="65">
        <f t="shared" si="30"/>
        <v>4</v>
      </c>
      <c r="D879" s="65">
        <f>IF(ISNUMBER(MATCH(B879,Holidays!$E$5:$E$134,0)),1,'Data Export'!C879)</f>
        <v>4</v>
      </c>
      <c r="E879" s="66">
        <v>14</v>
      </c>
      <c r="F879" s="66" t="str">
        <f ca="1">OFFSET('ToU Table'!$B$6,'Data Export'!E879-1,'Data Export'!D879-1)</f>
        <v>Standard</v>
      </c>
      <c r="G879" s="66">
        <v>156.22999999999999</v>
      </c>
      <c r="H879" s="66">
        <v>156.22999999999999</v>
      </c>
      <c r="I879" s="66">
        <v>37.799999999999997</v>
      </c>
    </row>
    <row r="880" spans="2:9">
      <c r="B880" s="64">
        <f t="shared" si="29"/>
        <v>45602</v>
      </c>
      <c r="C880" s="65">
        <f t="shared" si="30"/>
        <v>4</v>
      </c>
      <c r="D880" s="65">
        <f>IF(ISNUMBER(MATCH(B880,Holidays!$E$5:$E$134,0)),1,'Data Export'!C880)</f>
        <v>4</v>
      </c>
      <c r="E880" s="66">
        <v>15</v>
      </c>
      <c r="F880" s="66" t="str">
        <f ca="1">OFFSET('ToU Table'!$B$6,'Data Export'!E880-1,'Data Export'!D880-1)</f>
        <v>Standard</v>
      </c>
      <c r="G880" s="66">
        <v>159.38999999999999</v>
      </c>
      <c r="H880" s="66">
        <v>159.38999999999999</v>
      </c>
      <c r="I880" s="66">
        <v>48</v>
      </c>
    </row>
    <row r="881" spans="2:9">
      <c r="B881" s="64">
        <f t="shared" si="29"/>
        <v>45602</v>
      </c>
      <c r="C881" s="65">
        <f t="shared" si="30"/>
        <v>4</v>
      </c>
      <c r="D881" s="65">
        <f>IF(ISNUMBER(MATCH(B881,Holidays!$E$5:$E$134,0)),1,'Data Export'!C881)</f>
        <v>4</v>
      </c>
      <c r="E881" s="66">
        <v>16</v>
      </c>
      <c r="F881" s="66" t="str">
        <f ca="1">OFFSET('ToU Table'!$B$6,'Data Export'!E881-1,'Data Export'!D881-1)</f>
        <v>Standard</v>
      </c>
      <c r="G881" s="66">
        <v>215.5</v>
      </c>
      <c r="H881" s="66">
        <v>215.5</v>
      </c>
      <c r="I881" s="66">
        <v>51.8</v>
      </c>
    </row>
    <row r="882" spans="2:9">
      <c r="B882" s="64">
        <f t="shared" si="29"/>
        <v>45602</v>
      </c>
      <c r="C882" s="65">
        <f t="shared" si="30"/>
        <v>4</v>
      </c>
      <c r="D882" s="65">
        <f>IF(ISNUMBER(MATCH(B882,Holidays!$E$5:$E$134,0)),1,'Data Export'!C882)</f>
        <v>4</v>
      </c>
      <c r="E882" s="66">
        <v>17</v>
      </c>
      <c r="F882" s="66" t="str">
        <f ca="1">OFFSET('ToU Table'!$B$6,'Data Export'!E882-1,'Data Export'!D882-1)</f>
        <v>Standard</v>
      </c>
      <c r="G882" s="66">
        <v>179.93</v>
      </c>
      <c r="H882" s="66">
        <v>183.33</v>
      </c>
      <c r="I882" s="66">
        <v>12.8</v>
      </c>
    </row>
    <row r="883" spans="2:9">
      <c r="B883" s="64">
        <f t="shared" si="29"/>
        <v>45602</v>
      </c>
      <c r="C883" s="65">
        <f t="shared" si="30"/>
        <v>4</v>
      </c>
      <c r="D883" s="65">
        <f>IF(ISNUMBER(MATCH(B883,Holidays!$E$5:$E$134,0)),1,'Data Export'!C883)</f>
        <v>4</v>
      </c>
      <c r="E883" s="66">
        <v>18</v>
      </c>
      <c r="F883" s="66" t="str">
        <f ca="1">OFFSET('ToU Table'!$B$6,'Data Export'!E883-1,'Data Export'!D883-1)</f>
        <v>Standard</v>
      </c>
      <c r="G883" s="66">
        <v>366.44</v>
      </c>
      <c r="H883" s="66">
        <v>366.44</v>
      </c>
      <c r="I883" s="66">
        <v>66.2</v>
      </c>
    </row>
    <row r="884" spans="2:9">
      <c r="B884" s="64">
        <f t="shared" si="29"/>
        <v>45602</v>
      </c>
      <c r="C884" s="65">
        <f t="shared" si="30"/>
        <v>4</v>
      </c>
      <c r="D884" s="65">
        <f>IF(ISNUMBER(MATCH(B884,Holidays!$E$5:$E$134,0)),1,'Data Export'!C884)</f>
        <v>4</v>
      </c>
      <c r="E884" s="66">
        <v>19</v>
      </c>
      <c r="F884" s="66" t="str">
        <f ca="1">OFFSET('ToU Table'!$B$6,'Data Export'!E884-1,'Data Export'!D884-1)</f>
        <v>Peak</v>
      </c>
      <c r="G884" s="66">
        <v>370.49</v>
      </c>
      <c r="H884" s="66">
        <v>370.49</v>
      </c>
      <c r="I884" s="66">
        <v>11.8</v>
      </c>
    </row>
    <row r="885" spans="2:9">
      <c r="B885" s="64">
        <f t="shared" si="29"/>
        <v>45602</v>
      </c>
      <c r="C885" s="65">
        <f t="shared" si="30"/>
        <v>4</v>
      </c>
      <c r="D885" s="65">
        <f>IF(ISNUMBER(MATCH(B885,Holidays!$E$5:$E$134,0)),1,'Data Export'!C885)</f>
        <v>4</v>
      </c>
      <c r="E885" s="66">
        <v>20</v>
      </c>
      <c r="F885" s="66" t="str">
        <f ca="1">OFFSET('ToU Table'!$B$6,'Data Export'!E885-1,'Data Export'!D885-1)</f>
        <v>Peak</v>
      </c>
      <c r="G885" s="66">
        <v>370.49</v>
      </c>
      <c r="H885" s="66">
        <v>370.49</v>
      </c>
      <c r="I885" s="66">
        <v>11.8</v>
      </c>
    </row>
    <row r="886" spans="2:9">
      <c r="B886" s="64">
        <f t="shared" si="29"/>
        <v>45602</v>
      </c>
      <c r="C886" s="65">
        <f t="shared" si="30"/>
        <v>4</v>
      </c>
      <c r="D886" s="65">
        <f>IF(ISNUMBER(MATCH(B886,Holidays!$E$5:$E$134,0)),1,'Data Export'!C886)</f>
        <v>4</v>
      </c>
      <c r="E886" s="66">
        <v>21</v>
      </c>
      <c r="F886" s="66" t="str">
        <f ca="1">OFFSET('ToU Table'!$B$6,'Data Export'!E886-1,'Data Export'!D886-1)</f>
        <v>Peak</v>
      </c>
      <c r="G886" s="66">
        <v>370.44</v>
      </c>
      <c r="H886" s="66">
        <v>370.44</v>
      </c>
      <c r="I886" s="66">
        <v>110.9</v>
      </c>
    </row>
    <row r="887" spans="2:9">
      <c r="B887" s="64">
        <f t="shared" si="29"/>
        <v>45602</v>
      </c>
      <c r="C887" s="65">
        <f t="shared" si="30"/>
        <v>4</v>
      </c>
      <c r="D887" s="65">
        <f>IF(ISNUMBER(MATCH(B887,Holidays!$E$5:$E$134,0)),1,'Data Export'!C887)</f>
        <v>4</v>
      </c>
      <c r="E887" s="66">
        <v>22</v>
      </c>
      <c r="F887" s="66" t="str">
        <f ca="1">OFFSET('ToU Table'!$B$6,'Data Export'!E887-1,'Data Export'!D887-1)</f>
        <v>Standard</v>
      </c>
      <c r="G887" s="66">
        <v>231.31</v>
      </c>
      <c r="H887" s="66">
        <v>231.31</v>
      </c>
      <c r="I887" s="66">
        <v>80</v>
      </c>
    </row>
    <row r="888" spans="2:9">
      <c r="B888" s="64">
        <f t="shared" si="29"/>
        <v>45602</v>
      </c>
      <c r="C888" s="65">
        <f t="shared" si="30"/>
        <v>4</v>
      </c>
      <c r="D888" s="65">
        <f>IF(ISNUMBER(MATCH(B888,Holidays!$E$5:$E$134,0)),1,'Data Export'!C888)</f>
        <v>4</v>
      </c>
      <c r="E888" s="66">
        <v>23</v>
      </c>
      <c r="F888" s="66" t="str">
        <f ca="1">OFFSET('ToU Table'!$B$6,'Data Export'!E888-1,'Data Export'!D888-1)</f>
        <v>Off-peak</v>
      </c>
      <c r="G888" s="66">
        <v>148.54</v>
      </c>
      <c r="H888" s="66">
        <v>152.91999999999999</v>
      </c>
      <c r="I888" s="66">
        <v>211.1</v>
      </c>
    </row>
    <row r="889" spans="2:9">
      <c r="B889" s="64">
        <f t="shared" si="29"/>
        <v>45602</v>
      </c>
      <c r="C889" s="65">
        <f t="shared" si="30"/>
        <v>4</v>
      </c>
      <c r="D889" s="65">
        <f>IF(ISNUMBER(MATCH(B889,Holidays!$E$5:$E$134,0)),1,'Data Export'!C889)</f>
        <v>4</v>
      </c>
      <c r="E889" s="66">
        <v>24</v>
      </c>
      <c r="F889" s="66" t="str">
        <f ca="1">OFFSET('ToU Table'!$B$6,'Data Export'!E889-1,'Data Export'!D889-1)</f>
        <v>Off-peak</v>
      </c>
      <c r="G889" s="66">
        <v>122.07</v>
      </c>
      <c r="H889" s="66">
        <v>158.91</v>
      </c>
      <c r="I889" s="66">
        <v>171.6</v>
      </c>
    </row>
    <row r="890" spans="2:9">
      <c r="B890" s="64">
        <f t="shared" si="29"/>
        <v>45603</v>
      </c>
      <c r="C890" s="65">
        <f t="shared" si="30"/>
        <v>5</v>
      </c>
      <c r="D890" s="65">
        <f>IF(ISNUMBER(MATCH(B890,Holidays!$E$5:$E$134,0)),1,'Data Export'!C890)</f>
        <v>5</v>
      </c>
      <c r="E890" s="66">
        <v>1</v>
      </c>
      <c r="F890" s="66" t="str">
        <f ca="1">OFFSET('ToU Table'!$B$6,'Data Export'!E890-1,'Data Export'!D890-1)</f>
        <v>Off-peak</v>
      </c>
      <c r="G890" s="66">
        <v>116.41</v>
      </c>
      <c r="H890" s="66">
        <v>173.23</v>
      </c>
      <c r="I890" s="66">
        <v>159.19999999999999</v>
      </c>
    </row>
    <row r="891" spans="2:9">
      <c r="B891" s="64">
        <f t="shared" si="29"/>
        <v>45603</v>
      </c>
      <c r="C891" s="65">
        <f t="shared" si="30"/>
        <v>5</v>
      </c>
      <c r="D891" s="65">
        <f>IF(ISNUMBER(MATCH(B891,Holidays!$E$5:$E$134,0)),1,'Data Export'!C891)</f>
        <v>5</v>
      </c>
      <c r="E891" s="66">
        <v>2</v>
      </c>
      <c r="F891" s="66" t="str">
        <f ca="1">OFFSET('ToU Table'!$B$6,'Data Export'!E891-1,'Data Export'!D891-1)</f>
        <v>Off-peak</v>
      </c>
      <c r="G891" s="66">
        <v>116.06</v>
      </c>
      <c r="H891" s="66">
        <v>173</v>
      </c>
      <c r="I891" s="66">
        <v>172.9</v>
      </c>
    </row>
    <row r="892" spans="2:9">
      <c r="B892" s="64">
        <f t="shared" si="29"/>
        <v>45603</v>
      </c>
      <c r="C892" s="65">
        <f t="shared" si="30"/>
        <v>5</v>
      </c>
      <c r="D892" s="65">
        <f>IF(ISNUMBER(MATCH(B892,Holidays!$E$5:$E$134,0)),1,'Data Export'!C892)</f>
        <v>5</v>
      </c>
      <c r="E892" s="66">
        <v>3</v>
      </c>
      <c r="F892" s="66" t="str">
        <f ca="1">OFFSET('ToU Table'!$B$6,'Data Export'!E892-1,'Data Export'!D892-1)</f>
        <v>Off-peak</v>
      </c>
      <c r="G892" s="66">
        <v>115.82</v>
      </c>
      <c r="H892" s="66">
        <v>173</v>
      </c>
      <c r="I892" s="66">
        <v>182</v>
      </c>
    </row>
    <row r="893" spans="2:9">
      <c r="B893" s="64">
        <f t="shared" si="29"/>
        <v>45603</v>
      </c>
      <c r="C893" s="65">
        <f t="shared" si="30"/>
        <v>5</v>
      </c>
      <c r="D893" s="65">
        <f>IF(ISNUMBER(MATCH(B893,Holidays!$E$5:$E$134,0)),1,'Data Export'!C893)</f>
        <v>5</v>
      </c>
      <c r="E893" s="66">
        <v>4</v>
      </c>
      <c r="F893" s="66" t="str">
        <f ca="1">OFFSET('ToU Table'!$B$6,'Data Export'!E893-1,'Data Export'!D893-1)</f>
        <v>Off-peak</v>
      </c>
      <c r="G893" s="66">
        <v>115.99</v>
      </c>
      <c r="H893" s="66">
        <v>173.23</v>
      </c>
      <c r="I893" s="66">
        <v>167.2</v>
      </c>
    </row>
    <row r="894" spans="2:9">
      <c r="B894" s="64">
        <f t="shared" si="29"/>
        <v>45603</v>
      </c>
      <c r="C894" s="65">
        <f t="shared" si="30"/>
        <v>5</v>
      </c>
      <c r="D894" s="65">
        <f>IF(ISNUMBER(MATCH(B894,Holidays!$E$5:$E$134,0)),1,'Data Export'!C894)</f>
        <v>5</v>
      </c>
      <c r="E894" s="66">
        <v>5</v>
      </c>
      <c r="F894" s="66" t="str">
        <f ca="1">OFFSET('ToU Table'!$B$6,'Data Export'!E894-1,'Data Export'!D894-1)</f>
        <v>Off-peak</v>
      </c>
      <c r="G894" s="66">
        <v>117.1</v>
      </c>
      <c r="H894" s="66">
        <v>371.61</v>
      </c>
      <c r="I894" s="66">
        <v>144</v>
      </c>
    </row>
    <row r="895" spans="2:9">
      <c r="B895" s="64">
        <f t="shared" si="29"/>
        <v>45603</v>
      </c>
      <c r="C895" s="65">
        <f t="shared" si="30"/>
        <v>5</v>
      </c>
      <c r="D895" s="65">
        <f>IF(ISNUMBER(MATCH(B895,Holidays!$E$5:$E$134,0)),1,'Data Export'!C895)</f>
        <v>5</v>
      </c>
      <c r="E895" s="66">
        <v>6</v>
      </c>
      <c r="F895" s="66" t="str">
        <f ca="1">OFFSET('ToU Table'!$B$6,'Data Export'!E895-1,'Data Export'!D895-1)</f>
        <v>Off-peak</v>
      </c>
      <c r="G895" s="66">
        <v>171.95</v>
      </c>
      <c r="H895" s="66">
        <v>171.95</v>
      </c>
      <c r="I895" s="66">
        <v>87</v>
      </c>
    </row>
    <row r="896" spans="2:9">
      <c r="B896" s="64">
        <f t="shared" si="29"/>
        <v>45603</v>
      </c>
      <c r="C896" s="65">
        <f t="shared" si="30"/>
        <v>5</v>
      </c>
      <c r="D896" s="65">
        <f>IF(ISNUMBER(MATCH(B896,Holidays!$E$5:$E$134,0)),1,'Data Export'!C896)</f>
        <v>5</v>
      </c>
      <c r="E896" s="66">
        <v>7</v>
      </c>
      <c r="F896" s="66" t="str">
        <f ca="1">OFFSET('ToU Table'!$B$6,'Data Export'!E896-1,'Data Export'!D896-1)</f>
        <v>Standard</v>
      </c>
      <c r="G896" s="66">
        <v>291.27</v>
      </c>
      <c r="H896" s="66">
        <v>291.27</v>
      </c>
      <c r="I896" s="66">
        <v>66.3</v>
      </c>
    </row>
    <row r="897" spans="2:9">
      <c r="B897" s="64">
        <f t="shared" si="29"/>
        <v>45603</v>
      </c>
      <c r="C897" s="65">
        <f t="shared" si="30"/>
        <v>5</v>
      </c>
      <c r="D897" s="65">
        <f>IF(ISNUMBER(MATCH(B897,Holidays!$E$5:$E$134,0)),1,'Data Export'!C897)</f>
        <v>5</v>
      </c>
      <c r="E897" s="66">
        <v>8</v>
      </c>
      <c r="F897" s="66" t="str">
        <f ca="1">OFFSET('ToU Table'!$B$6,'Data Export'!E897-1,'Data Export'!D897-1)</f>
        <v>Peak</v>
      </c>
      <c r="G897" s="66">
        <v>231</v>
      </c>
      <c r="H897" s="66">
        <v>231</v>
      </c>
      <c r="I897" s="66">
        <v>51.8</v>
      </c>
    </row>
    <row r="898" spans="2:9">
      <c r="B898" s="64">
        <f t="shared" si="29"/>
        <v>45603</v>
      </c>
      <c r="C898" s="65">
        <f t="shared" si="30"/>
        <v>5</v>
      </c>
      <c r="D898" s="65">
        <f>IF(ISNUMBER(MATCH(B898,Holidays!$E$5:$E$134,0)),1,'Data Export'!C898)</f>
        <v>5</v>
      </c>
      <c r="E898" s="66">
        <v>9</v>
      </c>
      <c r="F898" s="66" t="str">
        <f ca="1">OFFSET('ToU Table'!$B$6,'Data Export'!E898-1,'Data Export'!D898-1)</f>
        <v>Peak</v>
      </c>
      <c r="G898" s="66">
        <v>200</v>
      </c>
      <c r="H898" s="66">
        <v>200</v>
      </c>
      <c r="I898" s="66">
        <v>41.8</v>
      </c>
    </row>
    <row r="899" spans="2:9">
      <c r="B899" s="64">
        <f t="shared" ref="B899:B962" si="31">B875+1</f>
        <v>45603</v>
      </c>
      <c r="C899" s="65">
        <f t="shared" si="30"/>
        <v>5</v>
      </c>
      <c r="D899" s="65">
        <f>IF(ISNUMBER(MATCH(B899,Holidays!$E$5:$E$134,0)),1,'Data Export'!C899)</f>
        <v>5</v>
      </c>
      <c r="E899" s="66">
        <v>10</v>
      </c>
      <c r="F899" s="66" t="str">
        <f ca="1">OFFSET('ToU Table'!$B$6,'Data Export'!E899-1,'Data Export'!D899-1)</f>
        <v>Peak</v>
      </c>
      <c r="G899" s="66">
        <v>170.17</v>
      </c>
      <c r="H899" s="66">
        <v>371.61</v>
      </c>
      <c r="I899" s="66">
        <v>13</v>
      </c>
    </row>
    <row r="900" spans="2:9">
      <c r="B900" s="64">
        <f t="shared" si="31"/>
        <v>45603</v>
      </c>
      <c r="C900" s="65">
        <f t="shared" si="30"/>
        <v>5</v>
      </c>
      <c r="D900" s="65">
        <f>IF(ISNUMBER(MATCH(B900,Holidays!$E$5:$E$134,0)),1,'Data Export'!C900)</f>
        <v>5</v>
      </c>
      <c r="E900" s="66">
        <v>11</v>
      </c>
      <c r="F900" s="66" t="str">
        <f ca="1">OFFSET('ToU Table'!$B$6,'Data Export'!E900-1,'Data Export'!D900-1)</f>
        <v>Standard</v>
      </c>
      <c r="G900" s="66">
        <v>155.63</v>
      </c>
      <c r="H900" s="66">
        <v>155.63</v>
      </c>
      <c r="I900" s="66">
        <v>34.4</v>
      </c>
    </row>
    <row r="901" spans="2:9">
      <c r="B901" s="64">
        <f t="shared" si="31"/>
        <v>45603</v>
      </c>
      <c r="C901" s="65">
        <f t="shared" si="30"/>
        <v>5</v>
      </c>
      <c r="D901" s="65">
        <f>IF(ISNUMBER(MATCH(B901,Holidays!$E$5:$E$134,0)),1,'Data Export'!C901)</f>
        <v>5</v>
      </c>
      <c r="E901" s="66">
        <v>12</v>
      </c>
      <c r="F901" s="66" t="str">
        <f ca="1">OFFSET('ToU Table'!$B$6,'Data Export'!E901-1,'Data Export'!D901-1)</f>
        <v>Standard</v>
      </c>
      <c r="G901" s="66">
        <v>156.47999999999999</v>
      </c>
      <c r="H901" s="66">
        <v>156.47999999999999</v>
      </c>
      <c r="I901" s="66">
        <v>37.1</v>
      </c>
    </row>
    <row r="902" spans="2:9">
      <c r="B902" s="64">
        <f t="shared" si="31"/>
        <v>45603</v>
      </c>
      <c r="C902" s="65">
        <f t="shared" si="30"/>
        <v>5</v>
      </c>
      <c r="D902" s="65">
        <f>IF(ISNUMBER(MATCH(B902,Holidays!$E$5:$E$134,0)),1,'Data Export'!C902)</f>
        <v>5</v>
      </c>
      <c r="E902" s="66">
        <v>13</v>
      </c>
      <c r="F902" s="66" t="str">
        <f ca="1">OFFSET('ToU Table'!$B$6,'Data Export'!E902-1,'Data Export'!D902-1)</f>
        <v>Standard</v>
      </c>
      <c r="G902" s="66">
        <v>157.97</v>
      </c>
      <c r="H902" s="66">
        <v>157.97</v>
      </c>
      <c r="I902" s="66">
        <v>41.9</v>
      </c>
    </row>
    <row r="903" spans="2:9">
      <c r="B903" s="64">
        <f t="shared" si="31"/>
        <v>45603</v>
      </c>
      <c r="C903" s="65">
        <f t="shared" si="30"/>
        <v>5</v>
      </c>
      <c r="D903" s="65">
        <f>IF(ISNUMBER(MATCH(B903,Holidays!$E$5:$E$134,0)),1,'Data Export'!C903)</f>
        <v>5</v>
      </c>
      <c r="E903" s="66">
        <v>14</v>
      </c>
      <c r="F903" s="66" t="str">
        <f ca="1">OFFSET('ToU Table'!$B$6,'Data Export'!E903-1,'Data Export'!D903-1)</f>
        <v>Standard</v>
      </c>
      <c r="G903" s="66">
        <v>158</v>
      </c>
      <c r="H903" s="66">
        <v>158</v>
      </c>
      <c r="I903" s="66">
        <v>42</v>
      </c>
    </row>
    <row r="904" spans="2:9">
      <c r="B904" s="64">
        <f t="shared" si="31"/>
        <v>45603</v>
      </c>
      <c r="C904" s="65">
        <f t="shared" si="30"/>
        <v>5</v>
      </c>
      <c r="D904" s="65">
        <f>IF(ISNUMBER(MATCH(B904,Holidays!$E$5:$E$134,0)),1,'Data Export'!C904)</f>
        <v>5</v>
      </c>
      <c r="E904" s="66">
        <v>15</v>
      </c>
      <c r="F904" s="66" t="str">
        <f ca="1">OFFSET('ToU Table'!$B$6,'Data Export'!E904-1,'Data Export'!D904-1)</f>
        <v>Standard</v>
      </c>
      <c r="G904" s="66">
        <v>159.78</v>
      </c>
      <c r="H904" s="66">
        <v>159.78</v>
      </c>
      <c r="I904" s="66">
        <v>47.8</v>
      </c>
    </row>
    <row r="905" spans="2:9">
      <c r="B905" s="64">
        <f t="shared" si="31"/>
        <v>45603</v>
      </c>
      <c r="C905" s="65">
        <f t="shared" si="30"/>
        <v>5</v>
      </c>
      <c r="D905" s="65">
        <f>IF(ISNUMBER(MATCH(B905,Holidays!$E$5:$E$134,0)),1,'Data Export'!C905)</f>
        <v>5</v>
      </c>
      <c r="E905" s="66">
        <v>16</v>
      </c>
      <c r="F905" s="66" t="str">
        <f ca="1">OFFSET('ToU Table'!$B$6,'Data Export'!E905-1,'Data Export'!D905-1)</f>
        <v>Standard</v>
      </c>
      <c r="G905" s="66">
        <v>214.99</v>
      </c>
      <c r="H905" s="66">
        <v>214.99</v>
      </c>
      <c r="I905" s="66">
        <v>51</v>
      </c>
    </row>
    <row r="906" spans="2:9">
      <c r="B906" s="64">
        <f t="shared" si="31"/>
        <v>45603</v>
      </c>
      <c r="C906" s="65">
        <f t="shared" si="30"/>
        <v>5</v>
      </c>
      <c r="D906" s="65">
        <f>IF(ISNUMBER(MATCH(B906,Holidays!$E$5:$E$134,0)),1,'Data Export'!C906)</f>
        <v>5</v>
      </c>
      <c r="E906" s="66">
        <v>17</v>
      </c>
      <c r="F906" s="66" t="str">
        <f ca="1">OFFSET('ToU Table'!$B$6,'Data Export'!E906-1,'Data Export'!D906-1)</f>
        <v>Standard</v>
      </c>
      <c r="G906" s="66">
        <v>252.85</v>
      </c>
      <c r="H906" s="66">
        <v>371.61</v>
      </c>
      <c r="I906" s="66">
        <v>41.8</v>
      </c>
    </row>
    <row r="907" spans="2:9">
      <c r="B907" s="64">
        <f t="shared" si="31"/>
        <v>45603</v>
      </c>
      <c r="C907" s="65">
        <f t="shared" si="30"/>
        <v>5</v>
      </c>
      <c r="D907" s="65">
        <f>IF(ISNUMBER(MATCH(B907,Holidays!$E$5:$E$134,0)),1,'Data Export'!C907)</f>
        <v>5</v>
      </c>
      <c r="E907" s="66">
        <v>18</v>
      </c>
      <c r="F907" s="66" t="str">
        <f ca="1">OFFSET('ToU Table'!$B$6,'Data Export'!E907-1,'Data Export'!D907-1)</f>
        <v>Standard</v>
      </c>
      <c r="G907" s="66">
        <v>371.61</v>
      </c>
      <c r="H907" s="66">
        <v>371.61</v>
      </c>
      <c r="I907" s="66">
        <v>31.8</v>
      </c>
    </row>
    <row r="908" spans="2:9">
      <c r="B908" s="64">
        <f t="shared" si="31"/>
        <v>45603</v>
      </c>
      <c r="C908" s="65">
        <f t="shared" si="30"/>
        <v>5</v>
      </c>
      <c r="D908" s="65">
        <f>IF(ISNUMBER(MATCH(B908,Holidays!$E$5:$E$134,0)),1,'Data Export'!C908)</f>
        <v>5</v>
      </c>
      <c r="E908" s="66">
        <v>19</v>
      </c>
      <c r="F908" s="66" t="str">
        <f ca="1">OFFSET('ToU Table'!$B$6,'Data Export'!E908-1,'Data Export'!D908-1)</f>
        <v>Peak</v>
      </c>
      <c r="G908" s="66">
        <v>371.61</v>
      </c>
      <c r="H908" s="66">
        <v>371.61</v>
      </c>
      <c r="I908" s="66">
        <v>11.8</v>
      </c>
    </row>
    <row r="909" spans="2:9">
      <c r="B909" s="64">
        <f t="shared" si="31"/>
        <v>45603</v>
      </c>
      <c r="C909" s="65">
        <f t="shared" si="30"/>
        <v>5</v>
      </c>
      <c r="D909" s="65">
        <f>IF(ISNUMBER(MATCH(B909,Holidays!$E$5:$E$134,0)),1,'Data Export'!C909)</f>
        <v>5</v>
      </c>
      <c r="E909" s="66">
        <v>20</v>
      </c>
      <c r="F909" s="66" t="str">
        <f ca="1">OFFSET('ToU Table'!$B$6,'Data Export'!E909-1,'Data Export'!D909-1)</f>
        <v>Peak</v>
      </c>
      <c r="G909" s="66">
        <v>371.61</v>
      </c>
      <c r="H909" s="66">
        <v>371.61</v>
      </c>
      <c r="I909" s="66">
        <v>11.8</v>
      </c>
    </row>
    <row r="910" spans="2:9">
      <c r="B910" s="64">
        <f t="shared" si="31"/>
        <v>45603</v>
      </c>
      <c r="C910" s="65">
        <f t="shared" si="30"/>
        <v>5</v>
      </c>
      <c r="D910" s="65">
        <f>IF(ISNUMBER(MATCH(B910,Holidays!$E$5:$E$134,0)),1,'Data Export'!C910)</f>
        <v>5</v>
      </c>
      <c r="E910" s="66">
        <v>21</v>
      </c>
      <c r="F910" s="66" t="str">
        <f ca="1">OFFSET('ToU Table'!$B$6,'Data Export'!E910-1,'Data Export'!D910-1)</f>
        <v>Peak</v>
      </c>
      <c r="G910" s="66">
        <v>371.58</v>
      </c>
      <c r="H910" s="66">
        <v>371.58</v>
      </c>
      <c r="I910" s="66">
        <v>111.3</v>
      </c>
    </row>
    <row r="911" spans="2:9">
      <c r="B911" s="64">
        <f t="shared" si="31"/>
        <v>45603</v>
      </c>
      <c r="C911" s="65">
        <f t="shared" si="30"/>
        <v>5</v>
      </c>
      <c r="D911" s="65">
        <f>IF(ISNUMBER(MATCH(B911,Holidays!$E$5:$E$134,0)),1,'Data Export'!C911)</f>
        <v>5</v>
      </c>
      <c r="E911" s="66">
        <v>22</v>
      </c>
      <c r="F911" s="66" t="str">
        <f ca="1">OFFSET('ToU Table'!$B$6,'Data Export'!E911-1,'Data Export'!D911-1)</f>
        <v>Standard</v>
      </c>
      <c r="G911" s="66">
        <v>157.99</v>
      </c>
      <c r="H911" s="66">
        <v>157.99</v>
      </c>
      <c r="I911" s="66">
        <v>201.8</v>
      </c>
    </row>
    <row r="912" spans="2:9">
      <c r="B912" s="64">
        <f t="shared" si="31"/>
        <v>45603</v>
      </c>
      <c r="C912" s="65">
        <f t="shared" si="30"/>
        <v>5</v>
      </c>
      <c r="D912" s="65">
        <f>IF(ISNUMBER(MATCH(B912,Holidays!$E$5:$E$134,0)),1,'Data Export'!C912)</f>
        <v>5</v>
      </c>
      <c r="E912" s="66">
        <v>23</v>
      </c>
      <c r="F912" s="66" t="str">
        <f ca="1">OFFSET('ToU Table'!$B$6,'Data Export'!E912-1,'Data Export'!D912-1)</f>
        <v>Off-peak</v>
      </c>
      <c r="G912" s="66">
        <v>158.91</v>
      </c>
      <c r="H912" s="66">
        <v>196.03</v>
      </c>
      <c r="I912" s="66">
        <v>205.7</v>
      </c>
    </row>
    <row r="913" spans="2:9">
      <c r="B913" s="64">
        <f t="shared" si="31"/>
        <v>45603</v>
      </c>
      <c r="C913" s="65">
        <f t="shared" si="30"/>
        <v>5</v>
      </c>
      <c r="D913" s="65">
        <f>IF(ISNUMBER(MATCH(B913,Holidays!$E$5:$E$134,0)),1,'Data Export'!C913)</f>
        <v>5</v>
      </c>
      <c r="E913" s="66">
        <v>24</v>
      </c>
      <c r="F913" s="66" t="str">
        <f ca="1">OFFSET('ToU Table'!$B$6,'Data Export'!E913-1,'Data Export'!D913-1)</f>
        <v>Off-peak</v>
      </c>
      <c r="G913" s="66">
        <v>146.80000000000001</v>
      </c>
      <c r="H913" s="66">
        <v>371.61</v>
      </c>
      <c r="I913" s="66">
        <v>205.2</v>
      </c>
    </row>
    <row r="914" spans="2:9">
      <c r="B914" s="64">
        <f t="shared" si="31"/>
        <v>45604</v>
      </c>
      <c r="C914" s="65">
        <f t="shared" si="30"/>
        <v>6</v>
      </c>
      <c r="D914" s="65">
        <f>IF(ISNUMBER(MATCH(B914,Holidays!$E$5:$E$134,0)),1,'Data Export'!C914)</f>
        <v>6</v>
      </c>
      <c r="E914" s="66">
        <v>1</v>
      </c>
      <c r="F914" s="66" t="str">
        <f ca="1">OFFSET('ToU Table'!$B$6,'Data Export'!E914-1,'Data Export'!D914-1)</f>
        <v>Off-peak</v>
      </c>
      <c r="G914" s="66">
        <v>114.94</v>
      </c>
      <c r="H914" s="66">
        <v>177.67</v>
      </c>
      <c r="I914" s="66">
        <v>159.9</v>
      </c>
    </row>
    <row r="915" spans="2:9">
      <c r="B915" s="64">
        <f t="shared" si="31"/>
        <v>45604</v>
      </c>
      <c r="C915" s="65">
        <f t="shared" si="30"/>
        <v>6</v>
      </c>
      <c r="D915" s="65">
        <f>IF(ISNUMBER(MATCH(B915,Holidays!$E$5:$E$134,0)),1,'Data Export'!C915)</f>
        <v>6</v>
      </c>
      <c r="E915" s="66">
        <v>2</v>
      </c>
      <c r="F915" s="66" t="str">
        <f ca="1">OFFSET('ToU Table'!$B$6,'Data Export'!E915-1,'Data Export'!D915-1)</f>
        <v>Off-peak</v>
      </c>
      <c r="G915" s="66">
        <v>114.6</v>
      </c>
      <c r="H915" s="66">
        <v>177.67</v>
      </c>
      <c r="I915" s="66">
        <v>178.8</v>
      </c>
    </row>
    <row r="916" spans="2:9">
      <c r="B916" s="64">
        <f t="shared" si="31"/>
        <v>45604</v>
      </c>
      <c r="C916" s="65">
        <f t="shared" si="30"/>
        <v>6</v>
      </c>
      <c r="D916" s="65">
        <f>IF(ISNUMBER(MATCH(B916,Holidays!$E$5:$E$134,0)),1,'Data Export'!C916)</f>
        <v>6</v>
      </c>
      <c r="E916" s="66">
        <v>3</v>
      </c>
      <c r="F916" s="66" t="str">
        <f ca="1">OFFSET('ToU Table'!$B$6,'Data Export'!E916-1,'Data Export'!D916-1)</f>
        <v>Off-peak</v>
      </c>
      <c r="G916" s="66">
        <v>114.51</v>
      </c>
      <c r="H916" s="66">
        <v>177.67</v>
      </c>
      <c r="I916" s="66">
        <v>183.5</v>
      </c>
    </row>
    <row r="917" spans="2:9">
      <c r="B917" s="64">
        <f t="shared" si="31"/>
        <v>45604</v>
      </c>
      <c r="C917" s="65">
        <f t="shared" si="30"/>
        <v>6</v>
      </c>
      <c r="D917" s="65">
        <f>IF(ISNUMBER(MATCH(B917,Holidays!$E$5:$E$134,0)),1,'Data Export'!C917)</f>
        <v>6</v>
      </c>
      <c r="E917" s="66">
        <v>4</v>
      </c>
      <c r="F917" s="66" t="str">
        <f ca="1">OFFSET('ToU Table'!$B$6,'Data Export'!E917-1,'Data Export'!D917-1)</f>
        <v>Off-peak</v>
      </c>
      <c r="G917" s="66">
        <v>114.58</v>
      </c>
      <c r="H917" s="66">
        <v>177.67</v>
      </c>
      <c r="I917" s="66">
        <v>183.7</v>
      </c>
    </row>
    <row r="918" spans="2:9">
      <c r="B918" s="64">
        <f t="shared" si="31"/>
        <v>45604</v>
      </c>
      <c r="C918" s="65">
        <f t="shared" si="30"/>
        <v>6</v>
      </c>
      <c r="D918" s="65">
        <f>IF(ISNUMBER(MATCH(B918,Holidays!$E$5:$E$134,0)),1,'Data Export'!C918)</f>
        <v>6</v>
      </c>
      <c r="E918" s="66">
        <v>5</v>
      </c>
      <c r="F918" s="66" t="str">
        <f ca="1">OFFSET('ToU Table'!$B$6,'Data Export'!E918-1,'Data Export'!D918-1)</f>
        <v>Off-peak</v>
      </c>
      <c r="G918" s="66">
        <v>114.47</v>
      </c>
      <c r="H918" s="66">
        <v>203.57</v>
      </c>
      <c r="I918" s="66">
        <v>193.2</v>
      </c>
    </row>
    <row r="919" spans="2:9">
      <c r="B919" s="64">
        <f t="shared" si="31"/>
        <v>45604</v>
      </c>
      <c r="C919" s="65">
        <f t="shared" si="30"/>
        <v>6</v>
      </c>
      <c r="D919" s="65">
        <f>IF(ISNUMBER(MATCH(B919,Holidays!$E$5:$E$134,0)),1,'Data Export'!C919)</f>
        <v>6</v>
      </c>
      <c r="E919" s="66">
        <v>6</v>
      </c>
      <c r="F919" s="66" t="str">
        <f ca="1">OFFSET('ToU Table'!$B$6,'Data Export'!E919-1,'Data Export'!D919-1)</f>
        <v>Off-peak</v>
      </c>
      <c r="G919" s="66">
        <v>178.86</v>
      </c>
      <c r="H919" s="66">
        <v>178.86</v>
      </c>
      <c r="I919" s="66">
        <v>85</v>
      </c>
    </row>
    <row r="920" spans="2:9">
      <c r="B920" s="64">
        <f t="shared" si="31"/>
        <v>45604</v>
      </c>
      <c r="C920" s="65">
        <f t="shared" si="30"/>
        <v>6</v>
      </c>
      <c r="D920" s="65">
        <f>IF(ISNUMBER(MATCH(B920,Holidays!$E$5:$E$134,0)),1,'Data Export'!C920)</f>
        <v>6</v>
      </c>
      <c r="E920" s="66">
        <v>7</v>
      </c>
      <c r="F920" s="66" t="str">
        <f ca="1">OFFSET('ToU Table'!$B$6,'Data Export'!E920-1,'Data Export'!D920-1)</f>
        <v>Standard</v>
      </c>
      <c r="G920" s="66">
        <v>345.72</v>
      </c>
      <c r="H920" s="66">
        <v>345.72</v>
      </c>
      <c r="I920" s="66">
        <v>61.7</v>
      </c>
    </row>
    <row r="921" spans="2:9">
      <c r="B921" s="64">
        <f t="shared" si="31"/>
        <v>45604</v>
      </c>
      <c r="C921" s="65">
        <f t="shared" si="30"/>
        <v>6</v>
      </c>
      <c r="D921" s="65">
        <f>IF(ISNUMBER(MATCH(B921,Holidays!$E$5:$E$134,0)),1,'Data Export'!C921)</f>
        <v>6</v>
      </c>
      <c r="E921" s="66">
        <v>8</v>
      </c>
      <c r="F921" s="66" t="str">
        <f ca="1">OFFSET('ToU Table'!$B$6,'Data Export'!E921-1,'Data Export'!D921-1)</f>
        <v>Peak</v>
      </c>
      <c r="G921" s="66">
        <v>210</v>
      </c>
      <c r="H921" s="66">
        <v>210</v>
      </c>
      <c r="I921" s="66">
        <v>61.7</v>
      </c>
    </row>
    <row r="922" spans="2:9">
      <c r="B922" s="64">
        <f t="shared" si="31"/>
        <v>45604</v>
      </c>
      <c r="C922" s="65">
        <f t="shared" si="30"/>
        <v>6</v>
      </c>
      <c r="D922" s="65">
        <f>IF(ISNUMBER(MATCH(B922,Holidays!$E$5:$E$134,0)),1,'Data Export'!C922)</f>
        <v>6</v>
      </c>
      <c r="E922" s="66">
        <v>9</v>
      </c>
      <c r="F922" s="66" t="str">
        <f ca="1">OFFSET('ToU Table'!$B$6,'Data Export'!E922-1,'Data Export'!D922-1)</f>
        <v>Peak</v>
      </c>
      <c r="G922" s="66">
        <v>197.29</v>
      </c>
      <c r="H922" s="66">
        <v>210</v>
      </c>
      <c r="I922" s="66">
        <v>41.7</v>
      </c>
    </row>
    <row r="923" spans="2:9">
      <c r="B923" s="64">
        <f t="shared" si="31"/>
        <v>45604</v>
      </c>
      <c r="C923" s="65">
        <f t="shared" si="30"/>
        <v>6</v>
      </c>
      <c r="D923" s="65">
        <f>IF(ISNUMBER(MATCH(B923,Holidays!$E$5:$E$134,0)),1,'Data Export'!C923)</f>
        <v>6</v>
      </c>
      <c r="E923" s="66">
        <v>10</v>
      </c>
      <c r="F923" s="66" t="str">
        <f ca="1">OFFSET('ToU Table'!$B$6,'Data Export'!E923-1,'Data Export'!D923-1)</f>
        <v>Peak</v>
      </c>
      <c r="G923" s="66">
        <v>361.01</v>
      </c>
      <c r="H923" s="66">
        <v>365.93</v>
      </c>
      <c r="I923" s="66">
        <v>6.7</v>
      </c>
    </row>
    <row r="924" spans="2:9">
      <c r="B924" s="64">
        <f t="shared" si="31"/>
        <v>45604</v>
      </c>
      <c r="C924" s="65">
        <f t="shared" si="30"/>
        <v>6</v>
      </c>
      <c r="D924" s="65">
        <f>IF(ISNUMBER(MATCH(B924,Holidays!$E$5:$E$134,0)),1,'Data Export'!C924)</f>
        <v>6</v>
      </c>
      <c r="E924" s="66">
        <v>11</v>
      </c>
      <c r="F924" s="66" t="str">
        <f ca="1">OFFSET('ToU Table'!$B$6,'Data Export'!E924-1,'Data Export'!D924-1)</f>
        <v>Standard</v>
      </c>
      <c r="G924" s="66">
        <v>161.41</v>
      </c>
      <c r="H924" s="66">
        <v>198.93</v>
      </c>
      <c r="I924" s="66">
        <v>49.5</v>
      </c>
    </row>
    <row r="925" spans="2:9">
      <c r="B925" s="64">
        <f t="shared" si="31"/>
        <v>45604</v>
      </c>
      <c r="C925" s="65">
        <f t="shared" si="30"/>
        <v>6</v>
      </c>
      <c r="D925" s="65">
        <f>IF(ISNUMBER(MATCH(B925,Holidays!$E$5:$E$134,0)),1,'Data Export'!C925)</f>
        <v>6</v>
      </c>
      <c r="E925" s="66">
        <v>12</v>
      </c>
      <c r="F925" s="66" t="str">
        <f ca="1">OFFSET('ToU Table'!$B$6,'Data Export'!E925-1,'Data Export'!D925-1)</f>
        <v>Standard</v>
      </c>
      <c r="G925" s="66">
        <v>166.89</v>
      </c>
      <c r="H925" s="66">
        <v>197.77</v>
      </c>
      <c r="I925" s="66">
        <v>65.7</v>
      </c>
    </row>
    <row r="926" spans="2:9">
      <c r="B926" s="64">
        <f t="shared" si="31"/>
        <v>45604</v>
      </c>
      <c r="C926" s="65">
        <f t="shared" si="30"/>
        <v>6</v>
      </c>
      <c r="D926" s="65">
        <f>IF(ISNUMBER(MATCH(B926,Holidays!$E$5:$E$134,0)),1,'Data Export'!C926)</f>
        <v>6</v>
      </c>
      <c r="E926" s="66">
        <v>13</v>
      </c>
      <c r="F926" s="66" t="str">
        <f ca="1">OFFSET('ToU Table'!$B$6,'Data Export'!E926-1,'Data Export'!D926-1)</f>
        <v>Standard</v>
      </c>
      <c r="G926" s="66">
        <v>165.06</v>
      </c>
      <c r="H926" s="66">
        <v>197.91</v>
      </c>
      <c r="I926" s="66">
        <v>57.7</v>
      </c>
    </row>
    <row r="927" spans="2:9">
      <c r="B927" s="64">
        <f t="shared" si="31"/>
        <v>45604</v>
      </c>
      <c r="C927" s="65">
        <f t="shared" si="30"/>
        <v>6</v>
      </c>
      <c r="D927" s="65">
        <f>IF(ISNUMBER(MATCH(B927,Holidays!$E$5:$E$134,0)),1,'Data Export'!C927)</f>
        <v>6</v>
      </c>
      <c r="E927" s="66">
        <v>14</v>
      </c>
      <c r="F927" s="66" t="str">
        <f ca="1">OFFSET('ToU Table'!$B$6,'Data Export'!E927-1,'Data Export'!D927-1)</f>
        <v>Standard</v>
      </c>
      <c r="G927" s="66">
        <v>164.76</v>
      </c>
      <c r="H927" s="66">
        <v>198.28</v>
      </c>
      <c r="I927" s="66">
        <v>49.7</v>
      </c>
    </row>
    <row r="928" spans="2:9">
      <c r="B928" s="64">
        <f t="shared" si="31"/>
        <v>45604</v>
      </c>
      <c r="C928" s="65">
        <f t="shared" si="30"/>
        <v>6</v>
      </c>
      <c r="D928" s="65">
        <f>IF(ISNUMBER(MATCH(B928,Holidays!$E$5:$E$134,0)),1,'Data Export'!C928)</f>
        <v>6</v>
      </c>
      <c r="E928" s="66">
        <v>15</v>
      </c>
      <c r="F928" s="66" t="str">
        <f ca="1">OFFSET('ToU Table'!$B$6,'Data Export'!E928-1,'Data Export'!D928-1)</f>
        <v>Standard</v>
      </c>
      <c r="G928" s="66">
        <v>176.35</v>
      </c>
      <c r="H928" s="66">
        <v>198.63</v>
      </c>
      <c r="I928" s="66">
        <v>77.7</v>
      </c>
    </row>
    <row r="929" spans="2:9">
      <c r="B929" s="64">
        <f t="shared" si="31"/>
        <v>45604</v>
      </c>
      <c r="C929" s="65">
        <f t="shared" si="30"/>
        <v>6</v>
      </c>
      <c r="D929" s="65">
        <f>IF(ISNUMBER(MATCH(B929,Holidays!$E$5:$E$134,0)),1,'Data Export'!C929)</f>
        <v>6</v>
      </c>
      <c r="E929" s="66">
        <v>16</v>
      </c>
      <c r="F929" s="66" t="str">
        <f ca="1">OFFSET('ToU Table'!$B$6,'Data Export'!E929-1,'Data Export'!D929-1)</f>
        <v>Standard</v>
      </c>
      <c r="G929" s="66">
        <v>214.11</v>
      </c>
      <c r="H929" s="66">
        <v>226.1</v>
      </c>
      <c r="I929" s="66">
        <v>61.7</v>
      </c>
    </row>
    <row r="930" spans="2:9">
      <c r="B930" s="64">
        <f t="shared" si="31"/>
        <v>45604</v>
      </c>
      <c r="C930" s="65">
        <f t="shared" si="30"/>
        <v>6</v>
      </c>
      <c r="D930" s="65">
        <f>IF(ISNUMBER(MATCH(B930,Holidays!$E$5:$E$134,0)),1,'Data Export'!C930)</f>
        <v>6</v>
      </c>
      <c r="E930" s="66">
        <v>17</v>
      </c>
      <c r="F930" s="66" t="str">
        <f ca="1">OFFSET('ToU Table'!$B$6,'Data Export'!E930-1,'Data Export'!D930-1)</f>
        <v>Standard</v>
      </c>
      <c r="G930" s="66">
        <v>251.74</v>
      </c>
      <c r="H930" s="66">
        <v>263.91000000000003</v>
      </c>
      <c r="I930" s="66">
        <v>61.7</v>
      </c>
    </row>
    <row r="931" spans="2:9">
      <c r="B931" s="64">
        <f t="shared" si="31"/>
        <v>45604</v>
      </c>
      <c r="C931" s="65">
        <f t="shared" si="30"/>
        <v>6</v>
      </c>
      <c r="D931" s="65">
        <f>IF(ISNUMBER(MATCH(B931,Holidays!$E$5:$E$134,0)),1,'Data Export'!C931)</f>
        <v>6</v>
      </c>
      <c r="E931" s="66">
        <v>18</v>
      </c>
      <c r="F931" s="66" t="str">
        <f ca="1">OFFSET('ToU Table'!$B$6,'Data Export'!E931-1,'Data Export'!D931-1)</f>
        <v>Standard</v>
      </c>
      <c r="G931" s="66">
        <v>365.93</v>
      </c>
      <c r="H931" s="66">
        <v>365.93</v>
      </c>
      <c r="I931" s="66">
        <v>51.7</v>
      </c>
    </row>
    <row r="932" spans="2:9">
      <c r="B932" s="64">
        <f t="shared" si="31"/>
        <v>45604</v>
      </c>
      <c r="C932" s="65">
        <f t="shared" si="30"/>
        <v>6</v>
      </c>
      <c r="D932" s="65">
        <f>IF(ISNUMBER(MATCH(B932,Holidays!$E$5:$E$134,0)),1,'Data Export'!C932)</f>
        <v>6</v>
      </c>
      <c r="E932" s="66">
        <v>19</v>
      </c>
      <c r="F932" s="66" t="str">
        <f ca="1">OFFSET('ToU Table'!$B$6,'Data Export'!E932-1,'Data Export'!D932-1)</f>
        <v>Peak</v>
      </c>
      <c r="G932" s="66">
        <v>365.93</v>
      </c>
      <c r="H932" s="66">
        <v>365.93</v>
      </c>
      <c r="I932" s="66">
        <v>21.7</v>
      </c>
    </row>
    <row r="933" spans="2:9">
      <c r="B933" s="64">
        <f t="shared" si="31"/>
        <v>45604</v>
      </c>
      <c r="C933" s="65">
        <f t="shared" si="30"/>
        <v>6</v>
      </c>
      <c r="D933" s="65">
        <f>IF(ISNUMBER(MATCH(B933,Holidays!$E$5:$E$134,0)),1,'Data Export'!C933)</f>
        <v>6</v>
      </c>
      <c r="E933" s="66">
        <v>20</v>
      </c>
      <c r="F933" s="66" t="str">
        <f ca="1">OFFSET('ToU Table'!$B$6,'Data Export'!E933-1,'Data Export'!D933-1)</f>
        <v>Peak</v>
      </c>
      <c r="G933" s="66">
        <v>365.93</v>
      </c>
      <c r="H933" s="66">
        <v>365.93</v>
      </c>
      <c r="I933" s="66">
        <v>21.7</v>
      </c>
    </row>
    <row r="934" spans="2:9">
      <c r="B934" s="64">
        <f t="shared" si="31"/>
        <v>45604</v>
      </c>
      <c r="C934" s="65">
        <f t="shared" si="30"/>
        <v>6</v>
      </c>
      <c r="D934" s="65">
        <f>IF(ISNUMBER(MATCH(B934,Holidays!$E$5:$E$134,0)),1,'Data Export'!C934)</f>
        <v>6</v>
      </c>
      <c r="E934" s="66">
        <v>21</v>
      </c>
      <c r="F934" s="66" t="str">
        <f ca="1">OFFSET('ToU Table'!$B$6,'Data Export'!E934-1,'Data Export'!D934-1)</f>
        <v>Peak</v>
      </c>
      <c r="G934" s="66">
        <v>365.91</v>
      </c>
      <c r="H934" s="66">
        <v>365.91</v>
      </c>
      <c r="I934" s="66">
        <v>121.4</v>
      </c>
    </row>
    <row r="935" spans="2:9">
      <c r="B935" s="64">
        <f t="shared" si="31"/>
        <v>45604</v>
      </c>
      <c r="C935" s="65">
        <f t="shared" si="30"/>
        <v>6</v>
      </c>
      <c r="D935" s="65">
        <f>IF(ISNUMBER(MATCH(B935,Holidays!$E$5:$E$134,0)),1,'Data Export'!C935)</f>
        <v>6</v>
      </c>
      <c r="E935" s="66">
        <v>22</v>
      </c>
      <c r="F935" s="66" t="str">
        <f ca="1">OFFSET('ToU Table'!$B$6,'Data Export'!E935-1,'Data Export'!D935-1)</f>
        <v>Standard</v>
      </c>
      <c r="G935" s="66">
        <v>248.93</v>
      </c>
      <c r="H935" s="66">
        <v>248.93</v>
      </c>
      <c r="I935" s="66">
        <v>41.7</v>
      </c>
    </row>
    <row r="936" spans="2:9">
      <c r="B936" s="64">
        <f t="shared" si="31"/>
        <v>45604</v>
      </c>
      <c r="C936" s="65">
        <f t="shared" si="30"/>
        <v>6</v>
      </c>
      <c r="D936" s="65">
        <f>IF(ISNUMBER(MATCH(B936,Holidays!$E$5:$E$134,0)),1,'Data Export'!C936)</f>
        <v>6</v>
      </c>
      <c r="E936" s="66">
        <v>23</v>
      </c>
      <c r="F936" s="66" t="str">
        <f ca="1">OFFSET('ToU Table'!$B$6,'Data Export'!E936-1,'Data Export'!D936-1)</f>
        <v>Off-peak</v>
      </c>
      <c r="G936" s="66">
        <v>158.79</v>
      </c>
      <c r="H936" s="66">
        <v>192.97</v>
      </c>
      <c r="I936" s="66">
        <v>224.1</v>
      </c>
    </row>
    <row r="937" spans="2:9">
      <c r="B937" s="64">
        <f t="shared" si="31"/>
        <v>45604</v>
      </c>
      <c r="C937" s="65">
        <f t="shared" si="30"/>
        <v>6</v>
      </c>
      <c r="D937" s="65">
        <f>IF(ISNUMBER(MATCH(B937,Holidays!$E$5:$E$134,0)),1,'Data Export'!C937)</f>
        <v>6</v>
      </c>
      <c r="E937" s="66">
        <v>24</v>
      </c>
      <c r="F937" s="66" t="str">
        <f ca="1">OFFSET('ToU Table'!$B$6,'Data Export'!E937-1,'Data Export'!D937-1)</f>
        <v>Off-peak</v>
      </c>
      <c r="G937" s="66">
        <v>148.68</v>
      </c>
      <c r="H937" s="66">
        <v>198.46</v>
      </c>
      <c r="I937" s="66">
        <v>216.7</v>
      </c>
    </row>
    <row r="938" spans="2:9">
      <c r="B938" s="64">
        <f t="shared" si="31"/>
        <v>45605</v>
      </c>
      <c r="C938" s="65">
        <f t="shared" si="30"/>
        <v>7</v>
      </c>
      <c r="D938" s="65">
        <f>IF(ISNUMBER(MATCH(B938,Holidays!$E$5:$E$134,0)),1,'Data Export'!C938)</f>
        <v>7</v>
      </c>
      <c r="E938" s="66">
        <v>1</v>
      </c>
      <c r="F938" s="66" t="str">
        <f ca="1">OFFSET('ToU Table'!$B$6,'Data Export'!E938-1,'Data Export'!D938-1)</f>
        <v>Off-peak</v>
      </c>
      <c r="G938" s="66">
        <v>128.32</v>
      </c>
      <c r="H938" s="66">
        <v>179.41</v>
      </c>
      <c r="I938" s="66">
        <v>228.7</v>
      </c>
    </row>
    <row r="939" spans="2:9">
      <c r="B939" s="64">
        <f t="shared" si="31"/>
        <v>45605</v>
      </c>
      <c r="C939" s="65">
        <f t="shared" ref="C939:C1002" si="32">WEEKDAY(B939)</f>
        <v>7</v>
      </c>
      <c r="D939" s="65">
        <f>IF(ISNUMBER(MATCH(B939,Holidays!$E$5:$E$134,0)),1,'Data Export'!C939)</f>
        <v>7</v>
      </c>
      <c r="E939" s="66">
        <v>2</v>
      </c>
      <c r="F939" s="66" t="str">
        <f ca="1">OFFSET('ToU Table'!$B$6,'Data Export'!E939-1,'Data Export'!D939-1)</f>
        <v>Off-peak</v>
      </c>
      <c r="G939" s="66">
        <v>125.49</v>
      </c>
      <c r="H939" s="66">
        <v>179.39</v>
      </c>
      <c r="I939" s="66">
        <v>215.7</v>
      </c>
    </row>
    <row r="940" spans="2:9">
      <c r="B940" s="64">
        <f t="shared" si="31"/>
        <v>45605</v>
      </c>
      <c r="C940" s="65">
        <f t="shared" si="32"/>
        <v>7</v>
      </c>
      <c r="D940" s="65">
        <f>IF(ISNUMBER(MATCH(B940,Holidays!$E$5:$E$134,0)),1,'Data Export'!C940)</f>
        <v>7</v>
      </c>
      <c r="E940" s="66">
        <v>3</v>
      </c>
      <c r="F940" s="66" t="str">
        <f ca="1">OFFSET('ToU Table'!$B$6,'Data Export'!E940-1,'Data Export'!D940-1)</f>
        <v>Off-peak</v>
      </c>
      <c r="G940" s="66">
        <v>123.69</v>
      </c>
      <c r="H940" s="66">
        <v>179.39</v>
      </c>
      <c r="I940" s="66">
        <v>204.7</v>
      </c>
    </row>
    <row r="941" spans="2:9">
      <c r="B941" s="64">
        <f t="shared" si="31"/>
        <v>45605</v>
      </c>
      <c r="C941" s="65">
        <f t="shared" si="32"/>
        <v>7</v>
      </c>
      <c r="D941" s="65">
        <f>IF(ISNUMBER(MATCH(B941,Holidays!$E$5:$E$134,0)),1,'Data Export'!C941)</f>
        <v>7</v>
      </c>
      <c r="E941" s="66">
        <v>4</v>
      </c>
      <c r="F941" s="66" t="str">
        <f ca="1">OFFSET('ToU Table'!$B$6,'Data Export'!E941-1,'Data Export'!D941-1)</f>
        <v>Off-peak</v>
      </c>
      <c r="G941" s="66">
        <v>123.53</v>
      </c>
      <c r="H941" s="66">
        <v>179.42</v>
      </c>
      <c r="I941" s="66">
        <v>201.7</v>
      </c>
    </row>
    <row r="942" spans="2:9">
      <c r="B942" s="64">
        <f t="shared" si="31"/>
        <v>45605</v>
      </c>
      <c r="C942" s="65">
        <f t="shared" si="32"/>
        <v>7</v>
      </c>
      <c r="D942" s="65">
        <f>IF(ISNUMBER(MATCH(B942,Holidays!$E$5:$E$134,0)),1,'Data Export'!C942)</f>
        <v>7</v>
      </c>
      <c r="E942" s="66">
        <v>5</v>
      </c>
      <c r="F942" s="66" t="str">
        <f ca="1">OFFSET('ToU Table'!$B$6,'Data Export'!E942-1,'Data Export'!D942-1)</f>
        <v>Off-peak</v>
      </c>
      <c r="G942" s="66">
        <v>127.29</v>
      </c>
      <c r="H942" s="66">
        <v>204.76</v>
      </c>
      <c r="I942" s="66">
        <v>216.7</v>
      </c>
    </row>
    <row r="943" spans="2:9">
      <c r="B943" s="64">
        <f t="shared" si="31"/>
        <v>45605</v>
      </c>
      <c r="C943" s="65">
        <f t="shared" si="32"/>
        <v>7</v>
      </c>
      <c r="D943" s="65">
        <f>IF(ISNUMBER(MATCH(B943,Holidays!$E$5:$E$134,0)),1,'Data Export'!C943)</f>
        <v>7</v>
      </c>
      <c r="E943" s="66">
        <v>6</v>
      </c>
      <c r="F943" s="66" t="str">
        <f ca="1">OFFSET('ToU Table'!$B$6,'Data Export'!E943-1,'Data Export'!D943-1)</f>
        <v>Off-peak</v>
      </c>
      <c r="G943" s="66">
        <v>117.66</v>
      </c>
      <c r="H943" s="66">
        <v>370</v>
      </c>
      <c r="I943" s="66">
        <v>75</v>
      </c>
    </row>
    <row r="944" spans="2:9">
      <c r="B944" s="64">
        <f t="shared" si="31"/>
        <v>45605</v>
      </c>
      <c r="C944" s="65">
        <f t="shared" si="32"/>
        <v>7</v>
      </c>
      <c r="D944" s="65">
        <f>IF(ISNUMBER(MATCH(B944,Holidays!$E$5:$E$134,0)),1,'Data Export'!C944)</f>
        <v>7</v>
      </c>
      <c r="E944" s="66">
        <v>7</v>
      </c>
      <c r="F944" s="66" t="str">
        <f ca="1">OFFSET('ToU Table'!$B$6,'Data Export'!E944-1,'Data Export'!D944-1)</f>
        <v>Off-peak</v>
      </c>
      <c r="G944" s="66">
        <v>114.41</v>
      </c>
      <c r="H944" s="66">
        <v>135</v>
      </c>
      <c r="I944" s="66">
        <v>114.7</v>
      </c>
    </row>
    <row r="945" spans="2:9">
      <c r="B945" s="64">
        <f t="shared" si="31"/>
        <v>45605</v>
      </c>
      <c r="C945" s="65">
        <f t="shared" si="32"/>
        <v>7</v>
      </c>
      <c r="D945" s="65">
        <f>IF(ISNUMBER(MATCH(B945,Holidays!$E$5:$E$134,0)),1,'Data Export'!C945)</f>
        <v>7</v>
      </c>
      <c r="E945" s="66">
        <v>8</v>
      </c>
      <c r="F945" s="66" t="str">
        <f ca="1">OFFSET('ToU Table'!$B$6,'Data Export'!E945-1,'Data Export'!D945-1)</f>
        <v>Standard</v>
      </c>
      <c r="G945" s="66">
        <v>130.22</v>
      </c>
      <c r="H945" s="66">
        <v>370.92</v>
      </c>
      <c r="I945" s="66">
        <v>43</v>
      </c>
    </row>
    <row r="946" spans="2:9">
      <c r="B946" s="64">
        <f t="shared" si="31"/>
        <v>45605</v>
      </c>
      <c r="C946" s="65">
        <f t="shared" si="32"/>
        <v>7</v>
      </c>
      <c r="D946" s="65">
        <f>IF(ISNUMBER(MATCH(B946,Holidays!$E$5:$E$134,0)),1,'Data Export'!C946)</f>
        <v>7</v>
      </c>
      <c r="E946" s="66">
        <v>9</v>
      </c>
      <c r="F946" s="66" t="str">
        <f ca="1">OFFSET('ToU Table'!$B$6,'Data Export'!E946-1,'Data Export'!D946-1)</f>
        <v>Standard</v>
      </c>
      <c r="G946" s="66">
        <v>162.32</v>
      </c>
      <c r="H946" s="66">
        <v>370.92</v>
      </c>
      <c r="I946" s="66">
        <v>0</v>
      </c>
    </row>
    <row r="947" spans="2:9">
      <c r="B947" s="64">
        <f t="shared" si="31"/>
        <v>45605</v>
      </c>
      <c r="C947" s="65">
        <f t="shared" si="32"/>
        <v>7</v>
      </c>
      <c r="D947" s="65">
        <f>IF(ISNUMBER(MATCH(B947,Holidays!$E$5:$E$134,0)),1,'Data Export'!C947)</f>
        <v>7</v>
      </c>
      <c r="E947" s="66">
        <v>10</v>
      </c>
      <c r="F947" s="66" t="str">
        <f ca="1">OFFSET('ToU Table'!$B$6,'Data Export'!E947-1,'Data Export'!D947-1)</f>
        <v>Standard</v>
      </c>
      <c r="G947" s="66">
        <v>168.66</v>
      </c>
      <c r="H947" s="66">
        <v>195.25</v>
      </c>
      <c r="I947" s="66">
        <v>86.7</v>
      </c>
    </row>
    <row r="948" spans="2:9">
      <c r="B948" s="64">
        <f t="shared" si="31"/>
        <v>45605</v>
      </c>
      <c r="C948" s="65">
        <f t="shared" si="32"/>
        <v>7</v>
      </c>
      <c r="D948" s="65">
        <f>IF(ISNUMBER(MATCH(B948,Holidays!$E$5:$E$134,0)),1,'Data Export'!C948)</f>
        <v>7</v>
      </c>
      <c r="E948" s="66">
        <v>11</v>
      </c>
      <c r="F948" s="66" t="str">
        <f ca="1">OFFSET('ToU Table'!$B$6,'Data Export'!E948-1,'Data Export'!D948-1)</f>
        <v>Standard</v>
      </c>
      <c r="G948" s="66">
        <v>162.94</v>
      </c>
      <c r="H948" s="66">
        <v>162.94</v>
      </c>
      <c r="I948" s="66">
        <v>56.1</v>
      </c>
    </row>
    <row r="949" spans="2:9">
      <c r="B949" s="64">
        <f t="shared" si="31"/>
        <v>45605</v>
      </c>
      <c r="C949" s="65">
        <f t="shared" si="32"/>
        <v>7</v>
      </c>
      <c r="D949" s="65">
        <f>IF(ISNUMBER(MATCH(B949,Holidays!$E$5:$E$134,0)),1,'Data Export'!C949)</f>
        <v>7</v>
      </c>
      <c r="E949" s="66">
        <v>12</v>
      </c>
      <c r="F949" s="66" t="str">
        <f ca="1">OFFSET('ToU Table'!$B$6,'Data Export'!E949-1,'Data Export'!D949-1)</f>
        <v>Standard</v>
      </c>
      <c r="G949" s="66">
        <v>128.06</v>
      </c>
      <c r="H949" s="66">
        <v>128.06</v>
      </c>
      <c r="I949" s="66">
        <v>116</v>
      </c>
    </row>
    <row r="950" spans="2:9">
      <c r="B950" s="64">
        <f t="shared" si="31"/>
        <v>45605</v>
      </c>
      <c r="C950" s="65">
        <f t="shared" si="32"/>
        <v>7</v>
      </c>
      <c r="D950" s="65">
        <f>IF(ISNUMBER(MATCH(B950,Holidays!$E$5:$E$134,0)),1,'Data Export'!C950)</f>
        <v>7</v>
      </c>
      <c r="E950" s="66">
        <v>13</v>
      </c>
      <c r="F950" s="66" t="str">
        <f ca="1">OFFSET('ToU Table'!$B$6,'Data Export'!E950-1,'Data Export'!D950-1)</f>
        <v>Off-peak</v>
      </c>
      <c r="G950" s="66">
        <v>117.51</v>
      </c>
      <c r="H950" s="66">
        <v>117.51</v>
      </c>
      <c r="I950" s="66">
        <v>162.1</v>
      </c>
    </row>
    <row r="951" spans="2:9">
      <c r="B951" s="64">
        <f t="shared" si="31"/>
        <v>45605</v>
      </c>
      <c r="C951" s="65">
        <f t="shared" si="32"/>
        <v>7</v>
      </c>
      <c r="D951" s="65">
        <f>IF(ISNUMBER(MATCH(B951,Holidays!$E$5:$E$134,0)),1,'Data Export'!C951)</f>
        <v>7</v>
      </c>
      <c r="E951" s="66">
        <v>14</v>
      </c>
      <c r="F951" s="66" t="str">
        <f ca="1">OFFSET('ToU Table'!$B$6,'Data Export'!E951-1,'Data Export'!D951-1)</f>
        <v>Off-peak</v>
      </c>
      <c r="G951" s="66">
        <v>120.44</v>
      </c>
      <c r="H951" s="66">
        <v>120.44</v>
      </c>
      <c r="I951" s="66">
        <v>181.1</v>
      </c>
    </row>
    <row r="952" spans="2:9">
      <c r="B952" s="64">
        <f t="shared" si="31"/>
        <v>45605</v>
      </c>
      <c r="C952" s="65">
        <f t="shared" si="32"/>
        <v>7</v>
      </c>
      <c r="D952" s="65">
        <f>IF(ISNUMBER(MATCH(B952,Holidays!$E$5:$E$134,0)),1,'Data Export'!C952)</f>
        <v>7</v>
      </c>
      <c r="E952" s="66">
        <v>15</v>
      </c>
      <c r="F952" s="66" t="str">
        <f ca="1">OFFSET('ToU Table'!$B$6,'Data Export'!E952-1,'Data Export'!D952-1)</f>
        <v>Off-peak</v>
      </c>
      <c r="G952" s="66">
        <v>121.68</v>
      </c>
      <c r="H952" s="66">
        <v>121.68</v>
      </c>
      <c r="I952" s="66">
        <v>189.1</v>
      </c>
    </row>
    <row r="953" spans="2:9">
      <c r="B953" s="64">
        <f t="shared" si="31"/>
        <v>45605</v>
      </c>
      <c r="C953" s="65">
        <f t="shared" si="32"/>
        <v>7</v>
      </c>
      <c r="D953" s="65">
        <f>IF(ISNUMBER(MATCH(B953,Holidays!$E$5:$E$134,0)),1,'Data Export'!C953)</f>
        <v>7</v>
      </c>
      <c r="E953" s="66">
        <v>16</v>
      </c>
      <c r="F953" s="66" t="str">
        <f ca="1">OFFSET('ToU Table'!$B$6,'Data Export'!E953-1,'Data Export'!D953-1)</f>
        <v>Off-peak</v>
      </c>
      <c r="G953" s="66">
        <v>122.14</v>
      </c>
      <c r="H953" s="66">
        <v>122.14</v>
      </c>
      <c r="I953" s="66">
        <v>192.1</v>
      </c>
    </row>
    <row r="954" spans="2:9">
      <c r="B954" s="64">
        <f t="shared" si="31"/>
        <v>45605</v>
      </c>
      <c r="C954" s="65">
        <f t="shared" si="32"/>
        <v>7</v>
      </c>
      <c r="D954" s="65">
        <f>IF(ISNUMBER(MATCH(B954,Holidays!$E$5:$E$134,0)),1,'Data Export'!C954)</f>
        <v>7</v>
      </c>
      <c r="E954" s="66">
        <v>17</v>
      </c>
      <c r="F954" s="66" t="str">
        <f ca="1">OFFSET('ToU Table'!$B$6,'Data Export'!E954-1,'Data Export'!D954-1)</f>
        <v>Off-peak</v>
      </c>
      <c r="G954" s="66">
        <v>126.31</v>
      </c>
      <c r="H954" s="66">
        <v>134.99</v>
      </c>
      <c r="I954" s="66">
        <v>218.7</v>
      </c>
    </row>
    <row r="955" spans="2:9">
      <c r="B955" s="64">
        <f t="shared" si="31"/>
        <v>45605</v>
      </c>
      <c r="C955" s="65">
        <f t="shared" si="32"/>
        <v>7</v>
      </c>
      <c r="D955" s="65">
        <f>IF(ISNUMBER(MATCH(B955,Holidays!$E$5:$E$134,0)),1,'Data Export'!C955)</f>
        <v>7</v>
      </c>
      <c r="E955" s="66">
        <v>18</v>
      </c>
      <c r="F955" s="66" t="str">
        <f ca="1">OFFSET('ToU Table'!$B$6,'Data Export'!E955-1,'Data Export'!D955-1)</f>
        <v>Off-peak</v>
      </c>
      <c r="G955" s="66">
        <v>351.19</v>
      </c>
      <c r="H955" s="66">
        <v>351.19</v>
      </c>
      <c r="I955" s="66">
        <v>211.7</v>
      </c>
    </row>
    <row r="956" spans="2:9">
      <c r="B956" s="64">
        <f t="shared" si="31"/>
        <v>45605</v>
      </c>
      <c r="C956" s="65">
        <f t="shared" si="32"/>
        <v>7</v>
      </c>
      <c r="D956" s="65">
        <f>IF(ISNUMBER(MATCH(B956,Holidays!$E$5:$E$134,0)),1,'Data Export'!C956)</f>
        <v>7</v>
      </c>
      <c r="E956" s="66">
        <v>19</v>
      </c>
      <c r="F956" s="66" t="str">
        <f ca="1">OFFSET('ToU Table'!$B$6,'Data Export'!E956-1,'Data Export'!D956-1)</f>
        <v>Standard</v>
      </c>
      <c r="G956" s="66">
        <v>370.92</v>
      </c>
      <c r="H956" s="66">
        <v>370.92</v>
      </c>
      <c r="I956" s="66">
        <v>11.7</v>
      </c>
    </row>
    <row r="957" spans="2:9">
      <c r="B957" s="64">
        <f t="shared" si="31"/>
        <v>45605</v>
      </c>
      <c r="C957" s="65">
        <f t="shared" si="32"/>
        <v>7</v>
      </c>
      <c r="D957" s="65">
        <f>IF(ISNUMBER(MATCH(B957,Holidays!$E$5:$E$134,0)),1,'Data Export'!C957)</f>
        <v>7</v>
      </c>
      <c r="E957" s="66">
        <v>20</v>
      </c>
      <c r="F957" s="66" t="str">
        <f ca="1">OFFSET('ToU Table'!$B$6,'Data Export'!E957-1,'Data Export'!D957-1)</f>
        <v>Standard</v>
      </c>
      <c r="G957" s="66">
        <v>370.92</v>
      </c>
      <c r="H957" s="66">
        <v>370.92</v>
      </c>
      <c r="I957" s="66">
        <v>11.7</v>
      </c>
    </row>
    <row r="958" spans="2:9">
      <c r="B958" s="64">
        <f t="shared" si="31"/>
        <v>45605</v>
      </c>
      <c r="C958" s="65">
        <f t="shared" si="32"/>
        <v>7</v>
      </c>
      <c r="D958" s="65">
        <f>IF(ISNUMBER(MATCH(B958,Holidays!$E$5:$E$134,0)),1,'Data Export'!C958)</f>
        <v>7</v>
      </c>
      <c r="E958" s="66">
        <v>21</v>
      </c>
      <c r="F958" s="66" t="str">
        <f ca="1">OFFSET('ToU Table'!$B$6,'Data Export'!E958-1,'Data Export'!D958-1)</f>
        <v>Off-peak</v>
      </c>
      <c r="G958" s="66">
        <v>370.89</v>
      </c>
      <c r="H958" s="66">
        <v>370.89</v>
      </c>
      <c r="I958" s="66">
        <v>111.7</v>
      </c>
    </row>
    <row r="959" spans="2:9">
      <c r="B959" s="64">
        <f t="shared" si="31"/>
        <v>45605</v>
      </c>
      <c r="C959" s="65">
        <f t="shared" si="32"/>
        <v>7</v>
      </c>
      <c r="D959" s="65">
        <f>IF(ISNUMBER(MATCH(B959,Holidays!$E$5:$E$134,0)),1,'Data Export'!C959)</f>
        <v>7</v>
      </c>
      <c r="E959" s="66">
        <v>22</v>
      </c>
      <c r="F959" s="66" t="str">
        <f ca="1">OFFSET('ToU Table'!$B$6,'Data Export'!E959-1,'Data Export'!D959-1)</f>
        <v>Off-peak</v>
      </c>
      <c r="G959" s="66">
        <v>127.24</v>
      </c>
      <c r="H959" s="66">
        <v>127.24</v>
      </c>
      <c r="I959" s="66">
        <v>225.1</v>
      </c>
    </row>
    <row r="960" spans="2:9">
      <c r="B960" s="64">
        <f t="shared" si="31"/>
        <v>45605</v>
      </c>
      <c r="C960" s="65">
        <f t="shared" si="32"/>
        <v>7</v>
      </c>
      <c r="D960" s="65">
        <f>IF(ISNUMBER(MATCH(B960,Holidays!$E$5:$E$134,0)),1,'Data Export'!C960)</f>
        <v>7</v>
      </c>
      <c r="E960" s="66">
        <v>23</v>
      </c>
      <c r="F960" s="66" t="str">
        <f ca="1">OFFSET('ToU Table'!$B$6,'Data Export'!E960-1,'Data Export'!D960-1)</f>
        <v>Off-peak</v>
      </c>
      <c r="G960" s="66">
        <v>137.65</v>
      </c>
      <c r="H960" s="66">
        <v>196.19</v>
      </c>
      <c r="I960" s="66">
        <v>264.89999999999998</v>
      </c>
    </row>
    <row r="961" spans="2:9">
      <c r="B961" s="64">
        <f t="shared" si="31"/>
        <v>45605</v>
      </c>
      <c r="C961" s="65">
        <f t="shared" si="32"/>
        <v>7</v>
      </c>
      <c r="D961" s="65">
        <f>IF(ISNUMBER(MATCH(B961,Holidays!$E$5:$E$134,0)),1,'Data Export'!C961)</f>
        <v>7</v>
      </c>
      <c r="E961" s="66">
        <v>24</v>
      </c>
      <c r="F961" s="66" t="str">
        <f ca="1">OFFSET('ToU Table'!$B$6,'Data Export'!E961-1,'Data Export'!D961-1)</f>
        <v>Off-peak</v>
      </c>
      <c r="G961" s="66">
        <v>132.91</v>
      </c>
      <c r="H961" s="66">
        <v>199.04</v>
      </c>
      <c r="I961" s="66">
        <v>249.7</v>
      </c>
    </row>
    <row r="962" spans="2:9">
      <c r="B962" s="64">
        <f t="shared" si="31"/>
        <v>45606</v>
      </c>
      <c r="C962" s="65">
        <f t="shared" si="32"/>
        <v>1</v>
      </c>
      <c r="D962" s="65">
        <f>IF(ISNUMBER(MATCH(B962,Holidays!$E$5:$E$134,0)),1,'Data Export'!C962)</f>
        <v>1</v>
      </c>
      <c r="E962" s="66">
        <v>1</v>
      </c>
      <c r="F962" s="66" t="str">
        <f ca="1">OFFSET('ToU Table'!$B$6,'Data Export'!E962-1,'Data Export'!D962-1)</f>
        <v>Off-peak</v>
      </c>
      <c r="G962" s="66">
        <v>125.75</v>
      </c>
      <c r="H962" s="66">
        <v>180</v>
      </c>
      <c r="I962" s="66">
        <v>230</v>
      </c>
    </row>
    <row r="963" spans="2:9">
      <c r="B963" s="64">
        <f t="shared" ref="B963:B1026" si="33">B939+1</f>
        <v>45606</v>
      </c>
      <c r="C963" s="65">
        <f t="shared" si="32"/>
        <v>1</v>
      </c>
      <c r="D963" s="65">
        <f>IF(ISNUMBER(MATCH(B963,Holidays!$E$5:$E$134,0)),1,'Data Export'!C963)</f>
        <v>1</v>
      </c>
      <c r="E963" s="66">
        <v>2</v>
      </c>
      <c r="F963" s="66" t="str">
        <f ca="1">OFFSET('ToU Table'!$B$6,'Data Export'!E963-1,'Data Export'!D963-1)</f>
        <v>Off-peak</v>
      </c>
      <c r="G963" s="66">
        <v>122</v>
      </c>
      <c r="H963" s="66">
        <v>180</v>
      </c>
      <c r="I963" s="66">
        <v>225.1</v>
      </c>
    </row>
    <row r="964" spans="2:9">
      <c r="B964" s="64">
        <f t="shared" si="33"/>
        <v>45606</v>
      </c>
      <c r="C964" s="65">
        <f t="shared" si="32"/>
        <v>1</v>
      </c>
      <c r="D964" s="65">
        <f>IF(ISNUMBER(MATCH(B964,Holidays!$E$5:$E$134,0)),1,'Data Export'!C964)</f>
        <v>1</v>
      </c>
      <c r="E964" s="66">
        <v>3</v>
      </c>
      <c r="F964" s="66" t="str">
        <f ca="1">OFFSET('ToU Table'!$B$6,'Data Export'!E964-1,'Data Export'!D964-1)</f>
        <v>Off-peak</v>
      </c>
      <c r="G964" s="66">
        <v>121.06</v>
      </c>
      <c r="H964" s="66">
        <v>180</v>
      </c>
      <c r="I964" s="66">
        <v>218</v>
      </c>
    </row>
    <row r="965" spans="2:9">
      <c r="B965" s="64">
        <f t="shared" si="33"/>
        <v>45606</v>
      </c>
      <c r="C965" s="65">
        <f t="shared" si="32"/>
        <v>1</v>
      </c>
      <c r="D965" s="65">
        <f>IF(ISNUMBER(MATCH(B965,Holidays!$E$5:$E$134,0)),1,'Data Export'!C965)</f>
        <v>1</v>
      </c>
      <c r="E965" s="66">
        <v>4</v>
      </c>
      <c r="F965" s="66" t="str">
        <f ca="1">OFFSET('ToU Table'!$B$6,'Data Export'!E965-1,'Data Export'!D965-1)</f>
        <v>Off-peak</v>
      </c>
      <c r="G965" s="66">
        <v>120.13</v>
      </c>
      <c r="H965" s="66">
        <v>180</v>
      </c>
      <c r="I965" s="66">
        <v>212.1</v>
      </c>
    </row>
    <row r="966" spans="2:9">
      <c r="B966" s="64">
        <f t="shared" si="33"/>
        <v>45606</v>
      </c>
      <c r="C966" s="65">
        <f t="shared" si="32"/>
        <v>1</v>
      </c>
      <c r="D966" s="65">
        <f>IF(ISNUMBER(MATCH(B966,Holidays!$E$5:$E$134,0)),1,'Data Export'!C966)</f>
        <v>1</v>
      </c>
      <c r="E966" s="66">
        <v>5</v>
      </c>
      <c r="F966" s="66" t="str">
        <f ca="1">OFFSET('ToU Table'!$B$6,'Data Export'!E966-1,'Data Export'!D966-1)</f>
        <v>Off-peak</v>
      </c>
      <c r="G966" s="66">
        <v>118.74</v>
      </c>
      <c r="H966" s="66">
        <v>205</v>
      </c>
      <c r="I966" s="66">
        <v>208</v>
      </c>
    </row>
    <row r="967" spans="2:9">
      <c r="B967" s="64">
        <f t="shared" si="33"/>
        <v>45606</v>
      </c>
      <c r="C967" s="65">
        <f t="shared" si="32"/>
        <v>1</v>
      </c>
      <c r="D967" s="65">
        <f>IF(ISNUMBER(MATCH(B967,Holidays!$E$5:$E$134,0)),1,'Data Export'!C967)</f>
        <v>1</v>
      </c>
      <c r="E967" s="66">
        <v>6</v>
      </c>
      <c r="F967" s="66" t="str">
        <f ca="1">OFFSET('ToU Table'!$B$6,'Data Export'!E967-1,'Data Export'!D967-1)</f>
        <v>Off-peak</v>
      </c>
      <c r="G967" s="66">
        <v>105.06</v>
      </c>
      <c r="H967" s="66">
        <v>370.92</v>
      </c>
      <c r="I967" s="66">
        <v>59</v>
      </c>
    </row>
    <row r="968" spans="2:9">
      <c r="B968" s="64">
        <f t="shared" si="33"/>
        <v>45606</v>
      </c>
      <c r="C968" s="65">
        <f t="shared" si="32"/>
        <v>1</v>
      </c>
      <c r="D968" s="65">
        <f>IF(ISNUMBER(MATCH(B968,Holidays!$E$5:$E$134,0)),1,'Data Export'!C968)</f>
        <v>1</v>
      </c>
      <c r="E968" s="66">
        <v>7</v>
      </c>
      <c r="F968" s="66" t="str">
        <f ca="1">OFFSET('ToU Table'!$B$6,'Data Export'!E968-1,'Data Export'!D968-1)</f>
        <v>Off-peak</v>
      </c>
      <c r="G968" s="66">
        <v>104.57</v>
      </c>
      <c r="H968" s="66">
        <v>134.99</v>
      </c>
      <c r="I968" s="66">
        <v>94.7</v>
      </c>
    </row>
    <row r="969" spans="2:9">
      <c r="B969" s="64">
        <f t="shared" si="33"/>
        <v>45606</v>
      </c>
      <c r="C969" s="65">
        <f t="shared" si="32"/>
        <v>1</v>
      </c>
      <c r="D969" s="65">
        <f>IF(ISNUMBER(MATCH(B969,Holidays!$E$5:$E$134,0)),1,'Data Export'!C969)</f>
        <v>1</v>
      </c>
      <c r="E969" s="66">
        <v>8</v>
      </c>
      <c r="F969" s="66" t="str">
        <f ca="1">OFFSET('ToU Table'!$B$6,'Data Export'!E969-1,'Data Export'!D969-1)</f>
        <v>Off-peak</v>
      </c>
      <c r="G969" s="66">
        <v>105</v>
      </c>
      <c r="H969" s="66">
        <v>122</v>
      </c>
      <c r="I969" s="66">
        <v>133.69999999999999</v>
      </c>
    </row>
    <row r="970" spans="2:9">
      <c r="B970" s="64">
        <f t="shared" si="33"/>
        <v>45606</v>
      </c>
      <c r="C970" s="65">
        <f t="shared" si="32"/>
        <v>1</v>
      </c>
      <c r="D970" s="65">
        <f>IF(ISNUMBER(MATCH(B970,Holidays!$E$5:$E$134,0)),1,'Data Export'!C970)</f>
        <v>1</v>
      </c>
      <c r="E970" s="66">
        <v>9</v>
      </c>
      <c r="F970" s="66" t="str">
        <f ca="1">OFFSET('ToU Table'!$B$6,'Data Export'!E970-1,'Data Export'!D970-1)</f>
        <v>Off-peak</v>
      </c>
      <c r="G970" s="66">
        <v>105</v>
      </c>
      <c r="H970" s="66">
        <v>105</v>
      </c>
      <c r="I970" s="66">
        <v>109.7</v>
      </c>
    </row>
    <row r="971" spans="2:9">
      <c r="B971" s="64">
        <f t="shared" si="33"/>
        <v>45606</v>
      </c>
      <c r="C971" s="65">
        <f t="shared" si="32"/>
        <v>1</v>
      </c>
      <c r="D971" s="65">
        <f>IF(ISNUMBER(MATCH(B971,Holidays!$E$5:$E$134,0)),1,'Data Export'!C971)</f>
        <v>1</v>
      </c>
      <c r="E971" s="66">
        <v>10</v>
      </c>
      <c r="F971" s="66" t="str">
        <f ca="1">OFFSET('ToU Table'!$B$6,'Data Export'!E971-1,'Data Export'!D971-1)</f>
        <v>Off-peak</v>
      </c>
      <c r="G971" s="66">
        <v>105.37</v>
      </c>
      <c r="H971" s="66">
        <v>105.37</v>
      </c>
      <c r="I971" s="66">
        <v>109</v>
      </c>
    </row>
    <row r="972" spans="2:9">
      <c r="B972" s="64">
        <f t="shared" si="33"/>
        <v>45606</v>
      </c>
      <c r="C972" s="65">
        <f t="shared" si="32"/>
        <v>1</v>
      </c>
      <c r="D972" s="65">
        <f>IF(ISNUMBER(MATCH(B972,Holidays!$E$5:$E$134,0)),1,'Data Export'!C972)</f>
        <v>1</v>
      </c>
      <c r="E972" s="66">
        <v>11</v>
      </c>
      <c r="F972" s="66" t="str">
        <f ca="1">OFFSET('ToU Table'!$B$6,'Data Export'!E972-1,'Data Export'!D972-1)</f>
        <v>Off-peak</v>
      </c>
      <c r="G972" s="66">
        <v>105.67</v>
      </c>
      <c r="H972" s="66">
        <v>105.67</v>
      </c>
      <c r="I972" s="66">
        <v>111.1</v>
      </c>
    </row>
    <row r="973" spans="2:9">
      <c r="B973" s="64">
        <f t="shared" si="33"/>
        <v>45606</v>
      </c>
      <c r="C973" s="65">
        <f t="shared" si="32"/>
        <v>1</v>
      </c>
      <c r="D973" s="65">
        <f>IF(ISNUMBER(MATCH(B973,Holidays!$E$5:$E$134,0)),1,'Data Export'!C973)</f>
        <v>1</v>
      </c>
      <c r="E973" s="66">
        <v>12</v>
      </c>
      <c r="F973" s="66" t="str">
        <f ca="1">OFFSET('ToU Table'!$B$6,'Data Export'!E973-1,'Data Export'!D973-1)</f>
        <v>Off-peak</v>
      </c>
      <c r="G973" s="66">
        <v>107.89</v>
      </c>
      <c r="H973" s="66">
        <v>107.89</v>
      </c>
      <c r="I973" s="66">
        <v>126</v>
      </c>
    </row>
    <row r="974" spans="2:9">
      <c r="B974" s="64">
        <f t="shared" si="33"/>
        <v>45606</v>
      </c>
      <c r="C974" s="65">
        <f t="shared" si="32"/>
        <v>1</v>
      </c>
      <c r="D974" s="65">
        <f>IF(ISNUMBER(MATCH(B974,Holidays!$E$5:$E$134,0)),1,'Data Export'!C974)</f>
        <v>1</v>
      </c>
      <c r="E974" s="66">
        <v>13</v>
      </c>
      <c r="F974" s="66" t="str">
        <f ca="1">OFFSET('ToU Table'!$B$6,'Data Export'!E974-1,'Data Export'!D974-1)</f>
        <v>Off-peak</v>
      </c>
      <c r="G974" s="66">
        <v>114.72</v>
      </c>
      <c r="H974" s="66">
        <v>114.72</v>
      </c>
      <c r="I974" s="66">
        <v>172.1</v>
      </c>
    </row>
    <row r="975" spans="2:9">
      <c r="B975" s="64">
        <f t="shared" si="33"/>
        <v>45606</v>
      </c>
      <c r="C975" s="65">
        <f t="shared" si="32"/>
        <v>1</v>
      </c>
      <c r="D975" s="65">
        <f>IF(ISNUMBER(MATCH(B975,Holidays!$E$5:$E$134,0)),1,'Data Export'!C975)</f>
        <v>1</v>
      </c>
      <c r="E975" s="66">
        <v>14</v>
      </c>
      <c r="F975" s="66" t="str">
        <f ca="1">OFFSET('ToU Table'!$B$6,'Data Export'!E975-1,'Data Export'!D975-1)</f>
        <v>Off-peak</v>
      </c>
      <c r="G975" s="66">
        <v>115.65</v>
      </c>
      <c r="H975" s="66">
        <v>115.65</v>
      </c>
      <c r="I975" s="66">
        <v>178.1</v>
      </c>
    </row>
    <row r="976" spans="2:9">
      <c r="B976" s="64">
        <f t="shared" si="33"/>
        <v>45606</v>
      </c>
      <c r="C976" s="65">
        <f t="shared" si="32"/>
        <v>1</v>
      </c>
      <c r="D976" s="65">
        <f>IF(ISNUMBER(MATCH(B976,Holidays!$E$5:$E$134,0)),1,'Data Export'!C976)</f>
        <v>1</v>
      </c>
      <c r="E976" s="66">
        <v>15</v>
      </c>
      <c r="F976" s="66" t="str">
        <f ca="1">OFFSET('ToU Table'!$B$6,'Data Export'!E976-1,'Data Export'!D976-1)</f>
        <v>Off-peak</v>
      </c>
      <c r="G976" s="66">
        <v>116.58</v>
      </c>
      <c r="H976" s="66">
        <v>116.58</v>
      </c>
      <c r="I976" s="66">
        <v>184.1</v>
      </c>
    </row>
    <row r="977" spans="2:9">
      <c r="B977" s="64">
        <f t="shared" si="33"/>
        <v>45606</v>
      </c>
      <c r="C977" s="65">
        <f t="shared" si="32"/>
        <v>1</v>
      </c>
      <c r="D977" s="65">
        <f>IF(ISNUMBER(MATCH(B977,Holidays!$E$5:$E$134,0)),1,'Data Export'!C977)</f>
        <v>1</v>
      </c>
      <c r="E977" s="66">
        <v>16</v>
      </c>
      <c r="F977" s="66" t="str">
        <f ca="1">OFFSET('ToU Table'!$B$6,'Data Export'!E977-1,'Data Export'!D977-1)</f>
        <v>Off-peak</v>
      </c>
      <c r="G977" s="66">
        <v>134.96</v>
      </c>
      <c r="H977" s="66">
        <v>134.96</v>
      </c>
      <c r="I977" s="66">
        <v>166.3</v>
      </c>
    </row>
    <row r="978" spans="2:9">
      <c r="B978" s="64">
        <f t="shared" si="33"/>
        <v>45606</v>
      </c>
      <c r="C978" s="65">
        <f t="shared" si="32"/>
        <v>1</v>
      </c>
      <c r="D978" s="65">
        <f>IF(ISNUMBER(MATCH(B978,Holidays!$E$5:$E$134,0)),1,'Data Export'!C978)</f>
        <v>1</v>
      </c>
      <c r="E978" s="66">
        <v>17</v>
      </c>
      <c r="F978" s="66" t="str">
        <f ca="1">OFFSET('ToU Table'!$B$6,'Data Export'!E978-1,'Data Export'!D978-1)</f>
        <v>Off-peak</v>
      </c>
      <c r="G978" s="66">
        <v>142.46</v>
      </c>
      <c r="H978" s="66">
        <v>142.46</v>
      </c>
      <c r="I978" s="66">
        <v>162.6</v>
      </c>
    </row>
    <row r="979" spans="2:9">
      <c r="B979" s="64">
        <f t="shared" si="33"/>
        <v>45606</v>
      </c>
      <c r="C979" s="65">
        <f t="shared" si="32"/>
        <v>1</v>
      </c>
      <c r="D979" s="65">
        <f>IF(ISNUMBER(MATCH(B979,Holidays!$E$5:$E$134,0)),1,'Data Export'!C979)</f>
        <v>1</v>
      </c>
      <c r="E979" s="66">
        <v>18</v>
      </c>
      <c r="F979" s="66" t="str">
        <f ca="1">OFFSET('ToU Table'!$B$6,'Data Export'!E979-1,'Data Export'!D979-1)</f>
        <v>Off-peak</v>
      </c>
      <c r="G979" s="66">
        <v>370.9</v>
      </c>
      <c r="H979" s="66">
        <v>370.9</v>
      </c>
      <c r="I979" s="66">
        <v>71.900000000000006</v>
      </c>
    </row>
    <row r="980" spans="2:9">
      <c r="B980" s="64">
        <f t="shared" si="33"/>
        <v>45606</v>
      </c>
      <c r="C980" s="65">
        <f t="shared" si="32"/>
        <v>1</v>
      </c>
      <c r="D980" s="65">
        <f>IF(ISNUMBER(MATCH(B980,Holidays!$E$5:$E$134,0)),1,'Data Export'!C980)</f>
        <v>1</v>
      </c>
      <c r="E980" s="66">
        <v>19</v>
      </c>
      <c r="F980" s="66" t="str">
        <f ca="1">OFFSET('ToU Table'!$B$6,'Data Export'!E980-1,'Data Export'!D980-1)</f>
        <v>Off-peak</v>
      </c>
      <c r="G980" s="66">
        <v>370.92</v>
      </c>
      <c r="H980" s="66">
        <v>370.92</v>
      </c>
      <c r="I980" s="66">
        <v>11.7</v>
      </c>
    </row>
    <row r="981" spans="2:9">
      <c r="B981" s="64">
        <f t="shared" si="33"/>
        <v>45606</v>
      </c>
      <c r="C981" s="65">
        <f t="shared" si="32"/>
        <v>1</v>
      </c>
      <c r="D981" s="65">
        <f>IF(ISNUMBER(MATCH(B981,Holidays!$E$5:$E$134,0)),1,'Data Export'!C981)</f>
        <v>1</v>
      </c>
      <c r="E981" s="66">
        <v>20</v>
      </c>
      <c r="F981" s="66" t="str">
        <f ca="1">OFFSET('ToU Table'!$B$6,'Data Export'!E981-1,'Data Export'!D981-1)</f>
        <v>Off-peak</v>
      </c>
      <c r="G981" s="66">
        <v>370.92</v>
      </c>
      <c r="H981" s="66">
        <v>370.92</v>
      </c>
      <c r="I981" s="66">
        <v>11.7</v>
      </c>
    </row>
    <row r="982" spans="2:9">
      <c r="B982" s="64">
        <f t="shared" si="33"/>
        <v>45606</v>
      </c>
      <c r="C982" s="65">
        <f t="shared" si="32"/>
        <v>1</v>
      </c>
      <c r="D982" s="65">
        <f>IF(ISNUMBER(MATCH(B982,Holidays!$E$5:$E$134,0)),1,'Data Export'!C982)</f>
        <v>1</v>
      </c>
      <c r="E982" s="66">
        <v>21</v>
      </c>
      <c r="F982" s="66" t="str">
        <f ca="1">OFFSET('ToU Table'!$B$6,'Data Export'!E982-1,'Data Export'!D982-1)</f>
        <v>Off-peak</v>
      </c>
      <c r="G982" s="66">
        <v>369.66</v>
      </c>
      <c r="H982" s="66">
        <v>369.66</v>
      </c>
      <c r="I982" s="66">
        <v>211.7</v>
      </c>
    </row>
    <row r="983" spans="2:9">
      <c r="B983" s="64">
        <f t="shared" si="33"/>
        <v>45606</v>
      </c>
      <c r="C983" s="65">
        <f t="shared" si="32"/>
        <v>1</v>
      </c>
      <c r="D983" s="65">
        <f>IF(ISNUMBER(MATCH(B983,Holidays!$E$5:$E$134,0)),1,'Data Export'!C983)</f>
        <v>1</v>
      </c>
      <c r="E983" s="66">
        <v>22</v>
      </c>
      <c r="F983" s="66" t="str">
        <f ca="1">OFFSET('ToU Table'!$B$6,'Data Export'!E983-1,'Data Export'!D983-1)</f>
        <v>Off-peak</v>
      </c>
      <c r="G983" s="66">
        <v>130.18</v>
      </c>
      <c r="H983" s="66">
        <v>130.18</v>
      </c>
      <c r="I983" s="66">
        <v>244.1</v>
      </c>
    </row>
    <row r="984" spans="2:9">
      <c r="B984" s="64">
        <f t="shared" si="33"/>
        <v>45606</v>
      </c>
      <c r="C984" s="65">
        <f t="shared" si="32"/>
        <v>1</v>
      </c>
      <c r="D984" s="65">
        <f>IF(ISNUMBER(MATCH(B984,Holidays!$E$5:$E$134,0)),1,'Data Export'!C984)</f>
        <v>1</v>
      </c>
      <c r="E984" s="66">
        <v>23</v>
      </c>
      <c r="F984" s="66" t="str">
        <f ca="1">OFFSET('ToU Table'!$B$6,'Data Export'!E984-1,'Data Export'!D984-1)</f>
        <v>Off-peak</v>
      </c>
      <c r="G984" s="66">
        <v>137.81</v>
      </c>
      <c r="H984" s="66">
        <v>197.43</v>
      </c>
      <c r="I984" s="66">
        <v>258</v>
      </c>
    </row>
    <row r="985" spans="2:9">
      <c r="B985" s="64">
        <f t="shared" si="33"/>
        <v>45606</v>
      </c>
      <c r="C985" s="65">
        <f t="shared" si="32"/>
        <v>1</v>
      </c>
      <c r="D985" s="65">
        <f>IF(ISNUMBER(MATCH(B985,Holidays!$E$5:$E$134,0)),1,'Data Export'!C985)</f>
        <v>1</v>
      </c>
      <c r="E985" s="66">
        <v>24</v>
      </c>
      <c r="F985" s="66" t="str">
        <f ca="1">OFFSET('ToU Table'!$B$6,'Data Export'!E985-1,'Data Export'!D985-1)</f>
        <v>Off-peak</v>
      </c>
      <c r="G985" s="66">
        <v>131.91</v>
      </c>
      <c r="H985" s="66">
        <v>197.43</v>
      </c>
      <c r="I985" s="66">
        <v>261.89999999999998</v>
      </c>
    </row>
    <row r="986" spans="2:9">
      <c r="B986" s="64">
        <f t="shared" si="33"/>
        <v>45607</v>
      </c>
      <c r="C986" s="65">
        <f t="shared" si="32"/>
        <v>2</v>
      </c>
      <c r="D986" s="65">
        <f>IF(ISNUMBER(MATCH(B986,Holidays!$E$5:$E$134,0)),1,'Data Export'!C986)</f>
        <v>2</v>
      </c>
      <c r="E986" s="66">
        <v>1</v>
      </c>
      <c r="F986" s="66" t="str">
        <f ca="1">OFFSET('ToU Table'!$B$6,'Data Export'!E986-1,'Data Export'!D986-1)</f>
        <v>Off-peak</v>
      </c>
      <c r="G986" s="66">
        <v>117.04</v>
      </c>
      <c r="H986" s="66">
        <v>180</v>
      </c>
      <c r="I986" s="66">
        <v>102.1</v>
      </c>
    </row>
    <row r="987" spans="2:9">
      <c r="B987" s="64">
        <f t="shared" si="33"/>
        <v>45607</v>
      </c>
      <c r="C987" s="65">
        <f t="shared" si="32"/>
        <v>2</v>
      </c>
      <c r="D987" s="65">
        <f>IF(ISNUMBER(MATCH(B987,Holidays!$E$5:$E$134,0)),1,'Data Export'!C987)</f>
        <v>2</v>
      </c>
      <c r="E987" s="66">
        <v>2</v>
      </c>
      <c r="F987" s="66" t="str">
        <f ca="1">OFFSET('ToU Table'!$B$6,'Data Export'!E987-1,'Data Export'!D987-1)</f>
        <v>Off-peak</v>
      </c>
      <c r="G987" s="66">
        <v>116.83</v>
      </c>
      <c r="H987" s="66">
        <v>180</v>
      </c>
      <c r="I987" s="66">
        <v>116.5</v>
      </c>
    </row>
    <row r="988" spans="2:9">
      <c r="B988" s="64">
        <f t="shared" si="33"/>
        <v>45607</v>
      </c>
      <c r="C988" s="65">
        <f t="shared" si="32"/>
        <v>2</v>
      </c>
      <c r="D988" s="65">
        <f>IF(ISNUMBER(MATCH(B988,Holidays!$E$5:$E$134,0)),1,'Data Export'!C988)</f>
        <v>2</v>
      </c>
      <c r="E988" s="66">
        <v>3</v>
      </c>
      <c r="F988" s="66" t="str">
        <f ca="1">OFFSET('ToU Table'!$B$6,'Data Export'!E988-1,'Data Export'!D988-1)</f>
        <v>Off-peak</v>
      </c>
      <c r="G988" s="66">
        <v>116.74</v>
      </c>
      <c r="H988" s="66">
        <v>180</v>
      </c>
      <c r="I988" s="66">
        <v>121</v>
      </c>
    </row>
    <row r="989" spans="2:9">
      <c r="B989" s="64">
        <f t="shared" si="33"/>
        <v>45607</v>
      </c>
      <c r="C989" s="65">
        <f t="shared" si="32"/>
        <v>2</v>
      </c>
      <c r="D989" s="65">
        <f>IF(ISNUMBER(MATCH(B989,Holidays!$E$5:$E$134,0)),1,'Data Export'!C989)</f>
        <v>2</v>
      </c>
      <c r="E989" s="66">
        <v>4</v>
      </c>
      <c r="F989" s="66" t="str">
        <f ca="1">OFFSET('ToU Table'!$B$6,'Data Export'!E989-1,'Data Export'!D989-1)</f>
        <v>Off-peak</v>
      </c>
      <c r="G989" s="66">
        <v>116.83</v>
      </c>
      <c r="H989" s="66">
        <v>180</v>
      </c>
      <c r="I989" s="66">
        <v>116.3</v>
      </c>
    </row>
    <row r="990" spans="2:9">
      <c r="B990" s="64">
        <f t="shared" si="33"/>
        <v>45607</v>
      </c>
      <c r="C990" s="65">
        <f t="shared" si="32"/>
        <v>2</v>
      </c>
      <c r="D990" s="65">
        <f>IF(ISNUMBER(MATCH(B990,Holidays!$E$5:$E$134,0)),1,'Data Export'!C990)</f>
        <v>2</v>
      </c>
      <c r="E990" s="66">
        <v>5</v>
      </c>
      <c r="F990" s="66" t="str">
        <f ca="1">OFFSET('ToU Table'!$B$6,'Data Export'!E990-1,'Data Export'!D990-1)</f>
        <v>Off-peak</v>
      </c>
      <c r="G990" s="66">
        <v>117.06</v>
      </c>
      <c r="H990" s="66">
        <v>200.49</v>
      </c>
      <c r="I990" s="66">
        <v>113</v>
      </c>
    </row>
    <row r="991" spans="2:9">
      <c r="B991" s="64">
        <f t="shared" si="33"/>
        <v>45607</v>
      </c>
      <c r="C991" s="65">
        <f t="shared" si="32"/>
        <v>2</v>
      </c>
      <c r="D991" s="65">
        <f>IF(ISNUMBER(MATCH(B991,Holidays!$E$5:$E$134,0)),1,'Data Export'!C991)</f>
        <v>2</v>
      </c>
      <c r="E991" s="66">
        <v>6</v>
      </c>
      <c r="F991" s="66" t="str">
        <f ca="1">OFFSET('ToU Table'!$B$6,'Data Export'!E991-1,'Data Export'!D991-1)</f>
        <v>Off-peak</v>
      </c>
      <c r="G991" s="66">
        <v>365.14</v>
      </c>
      <c r="H991" s="66">
        <v>365.14</v>
      </c>
      <c r="I991" s="66">
        <v>24.6</v>
      </c>
    </row>
    <row r="992" spans="2:9">
      <c r="B992" s="64">
        <f t="shared" si="33"/>
        <v>45607</v>
      </c>
      <c r="C992" s="65">
        <f t="shared" si="32"/>
        <v>2</v>
      </c>
      <c r="D992" s="65">
        <f>IF(ISNUMBER(MATCH(B992,Holidays!$E$5:$E$134,0)),1,'Data Export'!C992)</f>
        <v>2</v>
      </c>
      <c r="E992" s="66">
        <v>7</v>
      </c>
      <c r="F992" s="66" t="str">
        <f ca="1">OFFSET('ToU Table'!$B$6,'Data Export'!E992-1,'Data Export'!D992-1)</f>
        <v>Standard</v>
      </c>
      <c r="G992" s="66">
        <v>364.97</v>
      </c>
      <c r="H992" s="66">
        <v>364.97</v>
      </c>
      <c r="I992" s="66">
        <v>19</v>
      </c>
    </row>
    <row r="993" spans="2:9">
      <c r="B993" s="64">
        <f t="shared" si="33"/>
        <v>45607</v>
      </c>
      <c r="C993" s="65">
        <f t="shared" si="32"/>
        <v>2</v>
      </c>
      <c r="D993" s="65">
        <f>IF(ISNUMBER(MATCH(B993,Holidays!$E$5:$E$134,0)),1,'Data Export'!C993)</f>
        <v>2</v>
      </c>
      <c r="E993" s="66">
        <v>8</v>
      </c>
      <c r="F993" s="66" t="str">
        <f ca="1">OFFSET('ToU Table'!$B$6,'Data Export'!E993-1,'Data Export'!D993-1)</f>
        <v>Peak</v>
      </c>
      <c r="G993" s="66">
        <v>327.19</v>
      </c>
      <c r="H993" s="66">
        <v>327.19</v>
      </c>
      <c r="I993" s="66">
        <v>11.6</v>
      </c>
    </row>
    <row r="994" spans="2:9">
      <c r="B994" s="64">
        <f t="shared" si="33"/>
        <v>45607</v>
      </c>
      <c r="C994" s="65">
        <f t="shared" si="32"/>
        <v>2</v>
      </c>
      <c r="D994" s="65">
        <f>IF(ISNUMBER(MATCH(B994,Holidays!$E$5:$E$134,0)),1,'Data Export'!C994)</f>
        <v>2</v>
      </c>
      <c r="E994" s="66">
        <v>9</v>
      </c>
      <c r="F994" s="66" t="str">
        <f ca="1">OFFSET('ToU Table'!$B$6,'Data Export'!E994-1,'Data Export'!D994-1)</f>
        <v>Peak</v>
      </c>
      <c r="G994" s="66">
        <v>327.11</v>
      </c>
      <c r="H994" s="66">
        <v>327.11</v>
      </c>
      <c r="I994" s="66">
        <v>11.6</v>
      </c>
    </row>
    <row r="995" spans="2:9">
      <c r="B995" s="64">
        <f t="shared" si="33"/>
        <v>45607</v>
      </c>
      <c r="C995" s="65">
        <f t="shared" si="32"/>
        <v>2</v>
      </c>
      <c r="D995" s="65">
        <f>IF(ISNUMBER(MATCH(B995,Holidays!$E$5:$E$134,0)),1,'Data Export'!C995)</f>
        <v>2</v>
      </c>
      <c r="E995" s="66">
        <v>10</v>
      </c>
      <c r="F995" s="66" t="str">
        <f ca="1">OFFSET('ToU Table'!$B$6,'Data Export'!E995-1,'Data Export'!D995-1)</f>
        <v>Peak</v>
      </c>
      <c r="G995" s="66">
        <v>364.89</v>
      </c>
      <c r="H995" s="66">
        <v>370.92</v>
      </c>
      <c r="I995" s="66">
        <v>6.6</v>
      </c>
    </row>
    <row r="996" spans="2:9">
      <c r="B996" s="64">
        <f t="shared" si="33"/>
        <v>45607</v>
      </c>
      <c r="C996" s="65">
        <f t="shared" si="32"/>
        <v>2</v>
      </c>
      <c r="D996" s="65">
        <f>IF(ISNUMBER(MATCH(B996,Holidays!$E$5:$E$134,0)),1,'Data Export'!C996)</f>
        <v>2</v>
      </c>
      <c r="E996" s="66">
        <v>11</v>
      </c>
      <c r="F996" s="66" t="str">
        <f ca="1">OFFSET('ToU Table'!$B$6,'Data Export'!E996-1,'Data Export'!D996-1)</f>
        <v>Standard</v>
      </c>
      <c r="G996" s="66">
        <v>199.43</v>
      </c>
      <c r="H996" s="66">
        <v>199.43</v>
      </c>
      <c r="I996" s="66">
        <v>1.6</v>
      </c>
    </row>
    <row r="997" spans="2:9">
      <c r="B997" s="64">
        <f t="shared" si="33"/>
        <v>45607</v>
      </c>
      <c r="C997" s="65">
        <f t="shared" si="32"/>
        <v>2</v>
      </c>
      <c r="D997" s="65">
        <f>IF(ISNUMBER(MATCH(B997,Holidays!$E$5:$E$134,0)),1,'Data Export'!C997)</f>
        <v>2</v>
      </c>
      <c r="E997" s="66">
        <v>12</v>
      </c>
      <c r="F997" s="66" t="str">
        <f ca="1">OFFSET('ToU Table'!$B$6,'Data Export'!E997-1,'Data Export'!D997-1)</f>
        <v>Standard</v>
      </c>
      <c r="G997" s="66">
        <v>198.31</v>
      </c>
      <c r="H997" s="66">
        <v>198.31</v>
      </c>
      <c r="I997" s="66">
        <v>6.6</v>
      </c>
    </row>
    <row r="998" spans="2:9">
      <c r="B998" s="64">
        <f t="shared" si="33"/>
        <v>45607</v>
      </c>
      <c r="C998" s="65">
        <f t="shared" si="32"/>
        <v>2</v>
      </c>
      <c r="D998" s="65">
        <f>IF(ISNUMBER(MATCH(B998,Holidays!$E$5:$E$134,0)),1,'Data Export'!C998)</f>
        <v>2</v>
      </c>
      <c r="E998" s="66">
        <v>13</v>
      </c>
      <c r="F998" s="66" t="str">
        <f ca="1">OFFSET('ToU Table'!$B$6,'Data Export'!E998-1,'Data Export'!D998-1)</f>
        <v>Standard</v>
      </c>
      <c r="G998" s="66">
        <v>198.5</v>
      </c>
      <c r="H998" s="66">
        <v>198.5</v>
      </c>
      <c r="I998" s="66">
        <v>6.6</v>
      </c>
    </row>
    <row r="999" spans="2:9">
      <c r="B999" s="64">
        <f t="shared" si="33"/>
        <v>45607</v>
      </c>
      <c r="C999" s="65">
        <f t="shared" si="32"/>
        <v>2</v>
      </c>
      <c r="D999" s="65">
        <f>IF(ISNUMBER(MATCH(B999,Holidays!$E$5:$E$134,0)),1,'Data Export'!C999)</f>
        <v>2</v>
      </c>
      <c r="E999" s="66">
        <v>14</v>
      </c>
      <c r="F999" s="66" t="str">
        <f ca="1">OFFSET('ToU Table'!$B$6,'Data Export'!E999-1,'Data Export'!D999-1)</f>
        <v>Standard</v>
      </c>
      <c r="G999" s="66">
        <v>198.65</v>
      </c>
      <c r="H999" s="66">
        <v>198.65</v>
      </c>
      <c r="I999" s="66">
        <v>6.6</v>
      </c>
    </row>
    <row r="1000" spans="2:9">
      <c r="B1000" s="64">
        <f t="shared" si="33"/>
        <v>45607</v>
      </c>
      <c r="C1000" s="65">
        <f t="shared" si="32"/>
        <v>2</v>
      </c>
      <c r="D1000" s="65">
        <f>IF(ISNUMBER(MATCH(B1000,Holidays!$E$5:$E$134,0)),1,'Data Export'!C1000)</f>
        <v>2</v>
      </c>
      <c r="E1000" s="66">
        <v>15</v>
      </c>
      <c r="F1000" s="66" t="str">
        <f ca="1">OFFSET('ToU Table'!$B$6,'Data Export'!E1000-1,'Data Export'!D1000-1)</f>
        <v>Standard</v>
      </c>
      <c r="G1000" s="66">
        <v>198.71</v>
      </c>
      <c r="H1000" s="66">
        <v>198.71</v>
      </c>
      <c r="I1000" s="66">
        <v>6.6</v>
      </c>
    </row>
    <row r="1001" spans="2:9">
      <c r="B1001" s="64">
        <f t="shared" si="33"/>
        <v>45607</v>
      </c>
      <c r="C1001" s="65">
        <f t="shared" si="32"/>
        <v>2</v>
      </c>
      <c r="D1001" s="65">
        <f>IF(ISNUMBER(MATCH(B1001,Holidays!$E$5:$E$134,0)),1,'Data Export'!C1001)</f>
        <v>2</v>
      </c>
      <c r="E1001" s="66">
        <v>16</v>
      </c>
      <c r="F1001" s="66" t="str">
        <f ca="1">OFFSET('ToU Table'!$B$6,'Data Export'!E1001-1,'Data Export'!D1001-1)</f>
        <v>Standard</v>
      </c>
      <c r="G1001" s="66">
        <v>231.13</v>
      </c>
      <c r="H1001" s="66">
        <v>231.13</v>
      </c>
      <c r="I1001" s="66">
        <v>11.6</v>
      </c>
    </row>
    <row r="1002" spans="2:9">
      <c r="B1002" s="64">
        <f t="shared" si="33"/>
        <v>45607</v>
      </c>
      <c r="C1002" s="65">
        <f t="shared" si="32"/>
        <v>2</v>
      </c>
      <c r="D1002" s="65">
        <f>IF(ISNUMBER(MATCH(B1002,Holidays!$E$5:$E$134,0)),1,'Data Export'!C1002)</f>
        <v>2</v>
      </c>
      <c r="E1002" s="66">
        <v>17</v>
      </c>
      <c r="F1002" s="66" t="str">
        <f ca="1">OFFSET('ToU Table'!$B$6,'Data Export'!E1002-1,'Data Export'!D1002-1)</f>
        <v>Standard</v>
      </c>
      <c r="G1002" s="66">
        <v>285.49</v>
      </c>
      <c r="H1002" s="66">
        <v>254.14</v>
      </c>
      <c r="I1002" s="66">
        <v>13</v>
      </c>
    </row>
    <row r="1003" spans="2:9">
      <c r="B1003" s="64">
        <f t="shared" si="33"/>
        <v>45607</v>
      </c>
      <c r="C1003" s="65">
        <f t="shared" ref="C1003:C1066" si="34">WEEKDAY(B1003)</f>
        <v>2</v>
      </c>
      <c r="D1003" s="65">
        <f>IF(ISNUMBER(MATCH(B1003,Holidays!$E$5:$E$134,0)),1,'Data Export'!C1003)</f>
        <v>2</v>
      </c>
      <c r="E1003" s="66">
        <v>18</v>
      </c>
      <c r="F1003" s="66" t="str">
        <f ca="1">OFFSET('ToU Table'!$B$6,'Data Export'!E1003-1,'Data Export'!D1003-1)</f>
        <v>Standard</v>
      </c>
      <c r="G1003" s="66">
        <v>370.86</v>
      </c>
      <c r="H1003" s="66">
        <v>370.86</v>
      </c>
      <c r="I1003" s="66">
        <v>110.6</v>
      </c>
    </row>
    <row r="1004" spans="2:9">
      <c r="B1004" s="64">
        <f t="shared" si="33"/>
        <v>45607</v>
      </c>
      <c r="C1004" s="65">
        <f t="shared" si="34"/>
        <v>2</v>
      </c>
      <c r="D1004" s="65">
        <f>IF(ISNUMBER(MATCH(B1004,Holidays!$E$5:$E$134,0)),1,'Data Export'!C1004)</f>
        <v>2</v>
      </c>
      <c r="E1004" s="66">
        <v>19</v>
      </c>
      <c r="F1004" s="66" t="str">
        <f ca="1">OFFSET('ToU Table'!$B$6,'Data Export'!E1004-1,'Data Export'!D1004-1)</f>
        <v>Peak</v>
      </c>
      <c r="G1004" s="66">
        <v>370.92</v>
      </c>
      <c r="H1004" s="66">
        <v>370.92</v>
      </c>
      <c r="I1004" s="66">
        <v>11.6</v>
      </c>
    </row>
    <row r="1005" spans="2:9">
      <c r="B1005" s="64">
        <f t="shared" si="33"/>
        <v>45607</v>
      </c>
      <c r="C1005" s="65">
        <f t="shared" si="34"/>
        <v>2</v>
      </c>
      <c r="D1005" s="65">
        <f>IF(ISNUMBER(MATCH(B1005,Holidays!$E$5:$E$134,0)),1,'Data Export'!C1005)</f>
        <v>2</v>
      </c>
      <c r="E1005" s="66">
        <v>20</v>
      </c>
      <c r="F1005" s="66" t="str">
        <f ca="1">OFFSET('ToU Table'!$B$6,'Data Export'!E1005-1,'Data Export'!D1005-1)</f>
        <v>Peak</v>
      </c>
      <c r="G1005" s="66">
        <v>370.92</v>
      </c>
      <c r="H1005" s="66">
        <v>370.92</v>
      </c>
      <c r="I1005" s="66">
        <v>11.6</v>
      </c>
    </row>
    <row r="1006" spans="2:9">
      <c r="B1006" s="64">
        <f t="shared" si="33"/>
        <v>45607</v>
      </c>
      <c r="C1006" s="65">
        <f t="shared" si="34"/>
        <v>2</v>
      </c>
      <c r="D1006" s="65">
        <f>IF(ISNUMBER(MATCH(B1006,Holidays!$E$5:$E$134,0)),1,'Data Export'!C1006)</f>
        <v>2</v>
      </c>
      <c r="E1006" s="66">
        <v>21</v>
      </c>
      <c r="F1006" s="66" t="str">
        <f ca="1">OFFSET('ToU Table'!$B$6,'Data Export'!E1006-1,'Data Export'!D1006-1)</f>
        <v>Peak</v>
      </c>
      <c r="G1006" s="66">
        <v>370.92</v>
      </c>
      <c r="H1006" s="66">
        <v>370.92</v>
      </c>
      <c r="I1006" s="66">
        <v>11.6</v>
      </c>
    </row>
    <row r="1007" spans="2:9">
      <c r="B1007" s="64">
        <f t="shared" si="33"/>
        <v>45607</v>
      </c>
      <c r="C1007" s="65">
        <f t="shared" si="34"/>
        <v>2</v>
      </c>
      <c r="D1007" s="65">
        <f>IF(ISNUMBER(MATCH(B1007,Holidays!$E$5:$E$134,0)),1,'Data Export'!C1007)</f>
        <v>2</v>
      </c>
      <c r="E1007" s="66">
        <v>22</v>
      </c>
      <c r="F1007" s="66" t="str">
        <f ca="1">OFFSET('ToU Table'!$B$6,'Data Export'!E1007-1,'Data Export'!D1007-1)</f>
        <v>Standard</v>
      </c>
      <c r="G1007" s="66">
        <v>370.92</v>
      </c>
      <c r="H1007" s="66">
        <v>370.92</v>
      </c>
      <c r="I1007" s="66">
        <v>11.6</v>
      </c>
    </row>
    <row r="1008" spans="2:9">
      <c r="B1008" s="64">
        <f t="shared" si="33"/>
        <v>45607</v>
      </c>
      <c r="C1008" s="65">
        <f t="shared" si="34"/>
        <v>2</v>
      </c>
      <c r="D1008" s="65">
        <f>IF(ISNUMBER(MATCH(B1008,Holidays!$E$5:$E$134,0)),1,'Data Export'!C1008)</f>
        <v>2</v>
      </c>
      <c r="E1008" s="66">
        <v>23</v>
      </c>
      <c r="F1008" s="66" t="str">
        <f ca="1">OFFSET('ToU Table'!$B$6,'Data Export'!E1008-1,'Data Export'!D1008-1)</f>
        <v>Off-peak</v>
      </c>
      <c r="G1008" s="66">
        <v>162.30000000000001</v>
      </c>
      <c r="H1008" s="66">
        <v>188.8</v>
      </c>
      <c r="I1008" s="66">
        <v>201.6</v>
      </c>
    </row>
    <row r="1009" spans="2:9">
      <c r="B1009" s="64">
        <f t="shared" si="33"/>
        <v>45607</v>
      </c>
      <c r="C1009" s="65">
        <f t="shared" si="34"/>
        <v>2</v>
      </c>
      <c r="D1009" s="65">
        <f>IF(ISNUMBER(MATCH(B1009,Holidays!$E$5:$E$134,0)),1,'Data Export'!C1009)</f>
        <v>2</v>
      </c>
      <c r="E1009" s="66">
        <v>24</v>
      </c>
      <c r="F1009" s="66" t="str">
        <f ca="1">OFFSET('ToU Table'!$B$6,'Data Export'!E1009-1,'Data Export'!D1009-1)</f>
        <v>Off-peak</v>
      </c>
      <c r="G1009" s="66">
        <v>153.05000000000001</v>
      </c>
      <c r="H1009" s="66">
        <v>188.8</v>
      </c>
      <c r="I1009" s="66">
        <v>222.8</v>
      </c>
    </row>
    <row r="1010" spans="2:9">
      <c r="B1010" s="64">
        <f t="shared" si="33"/>
        <v>45608</v>
      </c>
      <c r="C1010" s="65">
        <f t="shared" si="34"/>
        <v>3</v>
      </c>
      <c r="D1010" s="65">
        <f>IF(ISNUMBER(MATCH(B1010,Holidays!$E$5:$E$134,0)),1,'Data Export'!C1010)</f>
        <v>3</v>
      </c>
      <c r="E1010" s="66">
        <v>1</v>
      </c>
      <c r="F1010" s="66" t="str">
        <f ca="1">OFFSET('ToU Table'!$B$6,'Data Export'!E1010-1,'Data Export'!D1010-1)</f>
        <v>Off-peak</v>
      </c>
      <c r="G1010" s="66">
        <v>122.25</v>
      </c>
      <c r="H1010" s="66">
        <v>188.53</v>
      </c>
      <c r="I1010" s="66">
        <v>140.6</v>
      </c>
    </row>
    <row r="1011" spans="2:9">
      <c r="B1011" s="64">
        <f t="shared" si="33"/>
        <v>45608</v>
      </c>
      <c r="C1011" s="65">
        <f t="shared" si="34"/>
        <v>3</v>
      </c>
      <c r="D1011" s="65">
        <f>IF(ISNUMBER(MATCH(B1011,Holidays!$E$5:$E$134,0)),1,'Data Export'!C1011)</f>
        <v>3</v>
      </c>
      <c r="E1011" s="66">
        <v>2</v>
      </c>
      <c r="F1011" s="66" t="str">
        <f ca="1">OFFSET('ToU Table'!$B$6,'Data Export'!E1011-1,'Data Export'!D1011-1)</f>
        <v>Off-peak</v>
      </c>
      <c r="G1011" s="66">
        <v>121.82</v>
      </c>
      <c r="H1011" s="66">
        <v>188.57</v>
      </c>
      <c r="I1011" s="66">
        <v>154</v>
      </c>
    </row>
    <row r="1012" spans="2:9">
      <c r="B1012" s="64">
        <f t="shared" si="33"/>
        <v>45608</v>
      </c>
      <c r="C1012" s="65">
        <f t="shared" si="34"/>
        <v>3</v>
      </c>
      <c r="D1012" s="65">
        <f>IF(ISNUMBER(MATCH(B1012,Holidays!$E$5:$E$134,0)),1,'Data Export'!C1012)</f>
        <v>3</v>
      </c>
      <c r="E1012" s="66">
        <v>3</v>
      </c>
      <c r="F1012" s="66" t="str">
        <f ca="1">OFFSET('ToU Table'!$B$6,'Data Export'!E1012-1,'Data Export'!D1012-1)</f>
        <v>Off-peak</v>
      </c>
      <c r="G1012" s="66">
        <v>121.79</v>
      </c>
      <c r="H1012" s="66">
        <v>188.57</v>
      </c>
      <c r="I1012" s="66">
        <v>153.80000000000001</v>
      </c>
    </row>
    <row r="1013" spans="2:9">
      <c r="B1013" s="64">
        <f t="shared" si="33"/>
        <v>45608</v>
      </c>
      <c r="C1013" s="65">
        <f t="shared" si="34"/>
        <v>3</v>
      </c>
      <c r="D1013" s="65">
        <f>IF(ISNUMBER(MATCH(B1013,Holidays!$E$5:$E$134,0)),1,'Data Export'!C1013)</f>
        <v>3</v>
      </c>
      <c r="E1013" s="66">
        <v>4</v>
      </c>
      <c r="F1013" s="66" t="str">
        <f ca="1">OFFSET('ToU Table'!$B$6,'Data Export'!E1013-1,'Data Export'!D1013-1)</f>
        <v>Off-peak</v>
      </c>
      <c r="G1013" s="66">
        <v>121.77</v>
      </c>
      <c r="H1013" s="66">
        <v>188.57</v>
      </c>
      <c r="I1013" s="66">
        <v>153.69999999999999</v>
      </c>
    </row>
    <row r="1014" spans="2:9">
      <c r="B1014" s="64">
        <f t="shared" si="33"/>
        <v>45608</v>
      </c>
      <c r="C1014" s="65">
        <f t="shared" si="34"/>
        <v>3</v>
      </c>
      <c r="D1014" s="65">
        <f>IF(ISNUMBER(MATCH(B1014,Holidays!$E$5:$E$134,0)),1,'Data Export'!C1014)</f>
        <v>3</v>
      </c>
      <c r="E1014" s="66">
        <v>5</v>
      </c>
      <c r="F1014" s="66" t="str">
        <f ca="1">OFFSET('ToU Table'!$B$6,'Data Export'!E1014-1,'Data Export'!D1014-1)</f>
        <v>Off-peak</v>
      </c>
      <c r="G1014" s="66">
        <v>122.83</v>
      </c>
      <c r="H1014" s="66">
        <v>204.17</v>
      </c>
      <c r="I1014" s="66">
        <v>149.6</v>
      </c>
    </row>
    <row r="1015" spans="2:9">
      <c r="B1015" s="64">
        <f t="shared" si="33"/>
        <v>45608</v>
      </c>
      <c r="C1015" s="65">
        <f t="shared" si="34"/>
        <v>3</v>
      </c>
      <c r="D1015" s="65">
        <f>IF(ISNUMBER(MATCH(B1015,Holidays!$E$5:$E$134,0)),1,'Data Export'!C1015)</f>
        <v>3</v>
      </c>
      <c r="E1015" s="66">
        <v>6</v>
      </c>
      <c r="F1015" s="66" t="str">
        <f ca="1">OFFSET('ToU Table'!$B$6,'Data Export'!E1015-1,'Data Export'!D1015-1)</f>
        <v>Off-peak</v>
      </c>
      <c r="G1015" s="66">
        <v>197.45</v>
      </c>
      <c r="H1015" s="66">
        <v>197.45</v>
      </c>
      <c r="I1015" s="66">
        <v>71</v>
      </c>
    </row>
    <row r="1016" spans="2:9">
      <c r="B1016" s="64">
        <f t="shared" si="33"/>
        <v>45608</v>
      </c>
      <c r="C1016" s="65">
        <f t="shared" si="34"/>
        <v>3</v>
      </c>
      <c r="D1016" s="65">
        <f>IF(ISNUMBER(MATCH(B1016,Holidays!$E$5:$E$134,0)),1,'Data Export'!C1016)</f>
        <v>3</v>
      </c>
      <c r="E1016" s="66">
        <v>7</v>
      </c>
      <c r="F1016" s="66" t="str">
        <f ca="1">OFFSET('ToU Table'!$B$6,'Data Export'!E1016-1,'Data Export'!D1016-1)</f>
        <v>Standard</v>
      </c>
      <c r="G1016" s="66">
        <v>302.92</v>
      </c>
      <c r="H1016" s="66">
        <v>302.92</v>
      </c>
      <c r="I1016" s="66">
        <v>111.6</v>
      </c>
    </row>
    <row r="1017" spans="2:9">
      <c r="B1017" s="64">
        <f t="shared" si="33"/>
        <v>45608</v>
      </c>
      <c r="C1017" s="65">
        <f t="shared" si="34"/>
        <v>3</v>
      </c>
      <c r="D1017" s="65">
        <f>IF(ISNUMBER(MATCH(B1017,Holidays!$E$5:$E$134,0)),1,'Data Export'!C1017)</f>
        <v>3</v>
      </c>
      <c r="E1017" s="66">
        <v>8</v>
      </c>
      <c r="F1017" s="66" t="str">
        <f ca="1">OFFSET('ToU Table'!$B$6,'Data Export'!E1017-1,'Data Export'!D1017-1)</f>
        <v>Peak</v>
      </c>
      <c r="G1017" s="66">
        <v>267.31</v>
      </c>
      <c r="H1017" s="66">
        <v>267.31</v>
      </c>
      <c r="I1017" s="66">
        <v>94</v>
      </c>
    </row>
    <row r="1018" spans="2:9">
      <c r="B1018" s="64">
        <f t="shared" si="33"/>
        <v>45608</v>
      </c>
      <c r="C1018" s="65">
        <f t="shared" si="34"/>
        <v>3</v>
      </c>
      <c r="D1018" s="65">
        <f>IF(ISNUMBER(MATCH(B1018,Holidays!$E$5:$E$134,0)),1,'Data Export'!C1018)</f>
        <v>3</v>
      </c>
      <c r="E1018" s="66">
        <v>9</v>
      </c>
      <c r="F1018" s="66" t="str">
        <f ca="1">OFFSET('ToU Table'!$B$6,'Data Export'!E1018-1,'Data Export'!D1018-1)</f>
        <v>Peak</v>
      </c>
      <c r="G1018" s="66">
        <v>247.53</v>
      </c>
      <c r="H1018" s="66">
        <v>247.53</v>
      </c>
      <c r="I1018" s="66">
        <v>62</v>
      </c>
    </row>
    <row r="1019" spans="2:9">
      <c r="B1019" s="64">
        <f t="shared" si="33"/>
        <v>45608</v>
      </c>
      <c r="C1019" s="65">
        <f t="shared" si="34"/>
        <v>3</v>
      </c>
      <c r="D1019" s="65">
        <f>IF(ISNUMBER(MATCH(B1019,Holidays!$E$5:$E$134,0)),1,'Data Export'!C1019)</f>
        <v>3</v>
      </c>
      <c r="E1019" s="66">
        <v>10</v>
      </c>
      <c r="F1019" s="66" t="str">
        <f ca="1">OFFSET('ToU Table'!$B$6,'Data Export'!E1019-1,'Data Export'!D1019-1)</f>
        <v>Peak</v>
      </c>
      <c r="G1019" s="66">
        <v>231.46</v>
      </c>
      <c r="H1019" s="66">
        <v>370.92</v>
      </c>
      <c r="I1019" s="66">
        <v>6.6</v>
      </c>
    </row>
    <row r="1020" spans="2:9">
      <c r="B1020" s="64">
        <f t="shared" si="33"/>
        <v>45608</v>
      </c>
      <c r="C1020" s="65">
        <f t="shared" si="34"/>
        <v>3</v>
      </c>
      <c r="D1020" s="65">
        <f>IF(ISNUMBER(MATCH(B1020,Holidays!$E$5:$E$134,0)),1,'Data Export'!C1020)</f>
        <v>3</v>
      </c>
      <c r="E1020" s="66">
        <v>11</v>
      </c>
      <c r="F1020" s="66" t="str">
        <f ca="1">OFFSET('ToU Table'!$B$6,'Data Export'!E1020-1,'Data Export'!D1020-1)</f>
        <v>Standard</v>
      </c>
      <c r="G1020" s="66">
        <v>165</v>
      </c>
      <c r="H1020" s="66">
        <v>199.55</v>
      </c>
      <c r="I1020" s="66">
        <v>1.6</v>
      </c>
    </row>
    <row r="1021" spans="2:9">
      <c r="B1021" s="64">
        <f t="shared" si="33"/>
        <v>45608</v>
      </c>
      <c r="C1021" s="65">
        <f t="shared" si="34"/>
        <v>3</v>
      </c>
      <c r="D1021" s="65">
        <f>IF(ISNUMBER(MATCH(B1021,Holidays!$E$5:$E$134,0)),1,'Data Export'!C1021)</f>
        <v>3</v>
      </c>
      <c r="E1021" s="66">
        <v>12</v>
      </c>
      <c r="F1021" s="66" t="str">
        <f ca="1">OFFSET('ToU Table'!$B$6,'Data Export'!E1021-1,'Data Export'!D1021-1)</f>
        <v>Standard</v>
      </c>
      <c r="G1021" s="66">
        <v>166.11</v>
      </c>
      <c r="H1021" s="66">
        <v>166.11</v>
      </c>
      <c r="I1021" s="66">
        <v>39</v>
      </c>
    </row>
    <row r="1022" spans="2:9">
      <c r="B1022" s="64">
        <f t="shared" si="33"/>
        <v>45608</v>
      </c>
      <c r="C1022" s="65">
        <f t="shared" si="34"/>
        <v>3</v>
      </c>
      <c r="D1022" s="65">
        <f>IF(ISNUMBER(MATCH(B1022,Holidays!$E$5:$E$134,0)),1,'Data Export'!C1022)</f>
        <v>3</v>
      </c>
      <c r="E1022" s="66">
        <v>13</v>
      </c>
      <c r="F1022" s="66" t="str">
        <f ca="1">OFFSET('ToU Table'!$B$6,'Data Export'!E1022-1,'Data Export'!D1022-1)</f>
        <v>Standard</v>
      </c>
      <c r="G1022" s="66">
        <v>173.22</v>
      </c>
      <c r="H1022" s="66">
        <v>192.81</v>
      </c>
      <c r="I1022" s="66">
        <v>41</v>
      </c>
    </row>
    <row r="1023" spans="2:9">
      <c r="B1023" s="64">
        <f t="shared" si="33"/>
        <v>45608</v>
      </c>
      <c r="C1023" s="65">
        <f t="shared" si="34"/>
        <v>3</v>
      </c>
      <c r="D1023" s="65">
        <f>IF(ISNUMBER(MATCH(B1023,Holidays!$E$5:$E$134,0)),1,'Data Export'!C1023)</f>
        <v>3</v>
      </c>
      <c r="E1023" s="66">
        <v>14</v>
      </c>
      <c r="F1023" s="66" t="str">
        <f ca="1">OFFSET('ToU Table'!$B$6,'Data Export'!E1023-1,'Data Export'!D1023-1)</f>
        <v>Standard</v>
      </c>
      <c r="G1023" s="66">
        <v>173.84</v>
      </c>
      <c r="H1023" s="66">
        <v>196.44</v>
      </c>
      <c r="I1023" s="66">
        <v>21</v>
      </c>
    </row>
    <row r="1024" spans="2:9">
      <c r="B1024" s="64">
        <f t="shared" si="33"/>
        <v>45608</v>
      </c>
      <c r="C1024" s="65">
        <f t="shared" si="34"/>
        <v>3</v>
      </c>
      <c r="D1024" s="65">
        <f>IF(ISNUMBER(MATCH(B1024,Holidays!$E$5:$E$134,0)),1,'Data Export'!C1024)</f>
        <v>3</v>
      </c>
      <c r="E1024" s="66">
        <v>15</v>
      </c>
      <c r="F1024" s="66" t="str">
        <f ca="1">OFFSET('ToU Table'!$B$6,'Data Export'!E1024-1,'Data Export'!D1024-1)</f>
        <v>Standard</v>
      </c>
      <c r="G1024" s="66">
        <v>179.4</v>
      </c>
      <c r="H1024" s="66">
        <v>196.72</v>
      </c>
      <c r="I1024" s="66">
        <v>34</v>
      </c>
    </row>
    <row r="1025" spans="2:9">
      <c r="B1025" s="64">
        <f t="shared" si="33"/>
        <v>45608</v>
      </c>
      <c r="C1025" s="65">
        <f t="shared" si="34"/>
        <v>3</v>
      </c>
      <c r="D1025" s="65">
        <f>IF(ISNUMBER(MATCH(B1025,Holidays!$E$5:$E$134,0)),1,'Data Export'!C1025)</f>
        <v>3</v>
      </c>
      <c r="E1025" s="66">
        <v>16</v>
      </c>
      <c r="F1025" s="66" t="str">
        <f ca="1">OFFSET('ToU Table'!$B$6,'Data Export'!E1025-1,'Data Export'!D1025-1)</f>
        <v>Standard</v>
      </c>
      <c r="G1025" s="66">
        <v>225.96</v>
      </c>
      <c r="H1025" s="66">
        <v>231.67</v>
      </c>
      <c r="I1025" s="66">
        <v>11.6</v>
      </c>
    </row>
    <row r="1026" spans="2:9">
      <c r="B1026" s="64">
        <f t="shared" si="33"/>
        <v>45608</v>
      </c>
      <c r="C1026" s="65">
        <f t="shared" si="34"/>
        <v>3</v>
      </c>
      <c r="D1026" s="65">
        <f>IF(ISNUMBER(MATCH(B1026,Holidays!$E$5:$E$134,0)),1,'Data Export'!C1026)</f>
        <v>3</v>
      </c>
      <c r="E1026" s="66">
        <v>17</v>
      </c>
      <c r="F1026" s="66" t="str">
        <f ca="1">OFFSET('ToU Table'!$B$6,'Data Export'!E1026-1,'Data Export'!D1026-1)</f>
        <v>Standard</v>
      </c>
      <c r="G1026" s="66">
        <v>277.19</v>
      </c>
      <c r="H1026" s="66">
        <v>277.19</v>
      </c>
      <c r="I1026" s="66">
        <v>16.600000000000001</v>
      </c>
    </row>
    <row r="1027" spans="2:9">
      <c r="B1027" s="64">
        <f t="shared" ref="B1027:B1090" si="35">B1003+1</f>
        <v>45608</v>
      </c>
      <c r="C1027" s="65">
        <f t="shared" si="34"/>
        <v>3</v>
      </c>
      <c r="D1027" s="65">
        <f>IF(ISNUMBER(MATCH(B1027,Holidays!$E$5:$E$134,0)),1,'Data Export'!C1027)</f>
        <v>3</v>
      </c>
      <c r="E1027" s="66">
        <v>18</v>
      </c>
      <c r="F1027" s="66" t="str">
        <f ca="1">OFFSET('ToU Table'!$B$6,'Data Export'!E1027-1,'Data Export'!D1027-1)</f>
        <v>Standard</v>
      </c>
      <c r="G1027" s="66">
        <v>370.92</v>
      </c>
      <c r="H1027" s="66">
        <v>370.92</v>
      </c>
      <c r="I1027" s="66">
        <v>11.6</v>
      </c>
    </row>
    <row r="1028" spans="2:9">
      <c r="B1028" s="64">
        <f t="shared" si="35"/>
        <v>45608</v>
      </c>
      <c r="C1028" s="65">
        <f t="shared" si="34"/>
        <v>3</v>
      </c>
      <c r="D1028" s="65">
        <f>IF(ISNUMBER(MATCH(B1028,Holidays!$E$5:$E$134,0)),1,'Data Export'!C1028)</f>
        <v>3</v>
      </c>
      <c r="E1028" s="66">
        <v>19</v>
      </c>
      <c r="F1028" s="66" t="str">
        <f ca="1">OFFSET('ToU Table'!$B$6,'Data Export'!E1028-1,'Data Export'!D1028-1)</f>
        <v>Peak</v>
      </c>
      <c r="G1028" s="66">
        <v>370.92</v>
      </c>
      <c r="H1028" s="66">
        <v>370.92</v>
      </c>
      <c r="I1028" s="66">
        <v>11.6</v>
      </c>
    </row>
    <row r="1029" spans="2:9">
      <c r="B1029" s="64">
        <f t="shared" si="35"/>
        <v>45608</v>
      </c>
      <c r="C1029" s="65">
        <f t="shared" si="34"/>
        <v>3</v>
      </c>
      <c r="D1029" s="65">
        <f>IF(ISNUMBER(MATCH(B1029,Holidays!$E$5:$E$134,0)),1,'Data Export'!C1029)</f>
        <v>3</v>
      </c>
      <c r="E1029" s="66">
        <v>20</v>
      </c>
      <c r="F1029" s="66" t="str">
        <f ca="1">OFFSET('ToU Table'!$B$6,'Data Export'!E1029-1,'Data Export'!D1029-1)</f>
        <v>Peak</v>
      </c>
      <c r="G1029" s="66">
        <v>370.92</v>
      </c>
      <c r="H1029" s="66">
        <v>370.92</v>
      </c>
      <c r="I1029" s="66">
        <v>26.6</v>
      </c>
    </row>
    <row r="1030" spans="2:9">
      <c r="B1030" s="64">
        <f t="shared" si="35"/>
        <v>45608</v>
      </c>
      <c r="C1030" s="65">
        <f t="shared" si="34"/>
        <v>3</v>
      </c>
      <c r="D1030" s="65">
        <f>IF(ISNUMBER(MATCH(B1030,Holidays!$E$5:$E$134,0)),1,'Data Export'!C1030)</f>
        <v>3</v>
      </c>
      <c r="E1030" s="66">
        <v>21</v>
      </c>
      <c r="F1030" s="66" t="str">
        <f ca="1">OFFSET('ToU Table'!$B$6,'Data Export'!E1030-1,'Data Export'!D1030-1)</f>
        <v>Peak</v>
      </c>
      <c r="G1030" s="66">
        <v>370.92</v>
      </c>
      <c r="H1030" s="66">
        <v>370.92</v>
      </c>
      <c r="I1030" s="66">
        <v>26.6</v>
      </c>
    </row>
    <row r="1031" spans="2:9">
      <c r="B1031" s="64">
        <f t="shared" si="35"/>
        <v>45608</v>
      </c>
      <c r="C1031" s="65">
        <f t="shared" si="34"/>
        <v>3</v>
      </c>
      <c r="D1031" s="65">
        <f>IF(ISNUMBER(MATCH(B1031,Holidays!$E$5:$E$134,0)),1,'Data Export'!C1031)</f>
        <v>3</v>
      </c>
      <c r="E1031" s="66">
        <v>22</v>
      </c>
      <c r="F1031" s="66" t="str">
        <f ca="1">OFFSET('ToU Table'!$B$6,'Data Export'!E1031-1,'Data Export'!D1031-1)</f>
        <v>Standard</v>
      </c>
      <c r="G1031" s="66">
        <v>252.66</v>
      </c>
      <c r="H1031" s="66">
        <v>252.66</v>
      </c>
      <c r="I1031" s="66">
        <v>129</v>
      </c>
    </row>
    <row r="1032" spans="2:9">
      <c r="B1032" s="64">
        <f t="shared" si="35"/>
        <v>45608</v>
      </c>
      <c r="C1032" s="65">
        <f t="shared" si="34"/>
        <v>3</v>
      </c>
      <c r="D1032" s="65">
        <f>IF(ISNUMBER(MATCH(B1032,Holidays!$E$5:$E$134,0)),1,'Data Export'!C1032)</f>
        <v>3</v>
      </c>
      <c r="E1032" s="66">
        <v>23</v>
      </c>
      <c r="F1032" s="66" t="str">
        <f ca="1">OFFSET('ToU Table'!$B$6,'Data Export'!E1032-1,'Data Export'!D1032-1)</f>
        <v>Off-peak</v>
      </c>
      <c r="G1032" s="66">
        <v>154.52000000000001</v>
      </c>
      <c r="H1032" s="66">
        <v>196.4</v>
      </c>
      <c r="I1032" s="66">
        <v>197.7</v>
      </c>
    </row>
    <row r="1033" spans="2:9">
      <c r="B1033" s="64">
        <f t="shared" si="35"/>
        <v>45608</v>
      </c>
      <c r="C1033" s="65">
        <f t="shared" si="34"/>
        <v>3</v>
      </c>
      <c r="D1033" s="65">
        <f>IF(ISNUMBER(MATCH(B1033,Holidays!$E$5:$E$134,0)),1,'Data Export'!C1033)</f>
        <v>3</v>
      </c>
      <c r="E1033" s="66">
        <v>24</v>
      </c>
      <c r="F1033" s="66" t="str">
        <f ca="1">OFFSET('ToU Table'!$B$6,'Data Export'!E1033-1,'Data Export'!D1033-1)</f>
        <v>Off-peak</v>
      </c>
      <c r="G1033" s="66">
        <v>145.28</v>
      </c>
      <c r="H1033" s="66">
        <v>197.4</v>
      </c>
      <c r="I1033" s="66">
        <v>218.9</v>
      </c>
    </row>
    <row r="1034" spans="2:9">
      <c r="B1034" s="64">
        <f t="shared" si="35"/>
        <v>45609</v>
      </c>
      <c r="C1034" s="65">
        <f t="shared" si="34"/>
        <v>4</v>
      </c>
      <c r="D1034" s="65">
        <f>IF(ISNUMBER(MATCH(B1034,Holidays!$E$5:$E$134,0)),1,'Data Export'!C1034)</f>
        <v>4</v>
      </c>
      <c r="E1034" s="66">
        <v>1</v>
      </c>
      <c r="F1034" s="66" t="str">
        <f ca="1">OFFSET('ToU Table'!$B$6,'Data Export'!E1034-1,'Data Export'!D1034-1)</f>
        <v>Off-peak</v>
      </c>
      <c r="G1034" s="66">
        <v>122.8</v>
      </c>
      <c r="H1034" s="66">
        <v>307.06</v>
      </c>
      <c r="I1034" s="66">
        <v>126.8</v>
      </c>
    </row>
    <row r="1035" spans="2:9">
      <c r="B1035" s="64">
        <f t="shared" si="35"/>
        <v>45609</v>
      </c>
      <c r="C1035" s="65">
        <f t="shared" si="34"/>
        <v>4</v>
      </c>
      <c r="D1035" s="65">
        <f>IF(ISNUMBER(MATCH(B1035,Holidays!$E$5:$E$134,0)),1,'Data Export'!C1035)</f>
        <v>4</v>
      </c>
      <c r="E1035" s="66">
        <v>2</v>
      </c>
      <c r="F1035" s="66" t="str">
        <f ca="1">OFFSET('ToU Table'!$B$6,'Data Export'!E1035-1,'Data Export'!D1035-1)</f>
        <v>Off-peak</v>
      </c>
      <c r="G1035" s="66">
        <v>122.75</v>
      </c>
      <c r="H1035" s="66">
        <v>307.06</v>
      </c>
      <c r="I1035" s="66">
        <v>126.5</v>
      </c>
    </row>
    <row r="1036" spans="2:9">
      <c r="B1036" s="64">
        <f t="shared" si="35"/>
        <v>45609</v>
      </c>
      <c r="C1036" s="65">
        <f t="shared" si="34"/>
        <v>4</v>
      </c>
      <c r="D1036" s="65">
        <f>IF(ISNUMBER(MATCH(B1036,Holidays!$E$5:$E$134,0)),1,'Data Export'!C1036)</f>
        <v>4</v>
      </c>
      <c r="E1036" s="66">
        <v>3</v>
      </c>
      <c r="F1036" s="66" t="str">
        <f ca="1">OFFSET('ToU Table'!$B$6,'Data Export'!E1036-1,'Data Export'!D1036-1)</f>
        <v>Off-peak</v>
      </c>
      <c r="G1036" s="66">
        <v>122.74</v>
      </c>
      <c r="H1036" s="66">
        <v>307.06</v>
      </c>
      <c r="I1036" s="66">
        <v>126.4</v>
      </c>
    </row>
    <row r="1037" spans="2:9">
      <c r="B1037" s="64">
        <f t="shared" si="35"/>
        <v>45609</v>
      </c>
      <c r="C1037" s="65">
        <f t="shared" si="34"/>
        <v>4</v>
      </c>
      <c r="D1037" s="65">
        <f>IF(ISNUMBER(MATCH(B1037,Holidays!$E$5:$E$134,0)),1,'Data Export'!C1037)</f>
        <v>4</v>
      </c>
      <c r="E1037" s="66">
        <v>4</v>
      </c>
      <c r="F1037" s="66" t="str">
        <f ca="1">OFFSET('ToU Table'!$B$6,'Data Export'!E1037-1,'Data Export'!D1037-1)</f>
        <v>Off-peak</v>
      </c>
      <c r="G1037" s="66">
        <v>122.8</v>
      </c>
      <c r="H1037" s="66">
        <v>307.06</v>
      </c>
      <c r="I1037" s="66">
        <v>126.4</v>
      </c>
    </row>
    <row r="1038" spans="2:9">
      <c r="B1038" s="64">
        <f t="shared" si="35"/>
        <v>45609</v>
      </c>
      <c r="C1038" s="65">
        <f t="shared" si="34"/>
        <v>4</v>
      </c>
      <c r="D1038" s="65">
        <f>IF(ISNUMBER(MATCH(B1038,Holidays!$E$5:$E$134,0)),1,'Data Export'!C1038)</f>
        <v>4</v>
      </c>
      <c r="E1038" s="66">
        <v>5</v>
      </c>
      <c r="F1038" s="66" t="str">
        <f ca="1">OFFSET('ToU Table'!$B$6,'Data Export'!E1038-1,'Data Export'!D1038-1)</f>
        <v>Off-peak</v>
      </c>
      <c r="G1038" s="66">
        <v>121.92</v>
      </c>
      <c r="H1038" s="66">
        <v>244.98</v>
      </c>
      <c r="I1038" s="66">
        <v>122</v>
      </c>
    </row>
    <row r="1039" spans="2:9">
      <c r="B1039" s="64">
        <f t="shared" si="35"/>
        <v>45609</v>
      </c>
      <c r="C1039" s="65">
        <f t="shared" si="34"/>
        <v>4</v>
      </c>
      <c r="D1039" s="65">
        <f>IF(ISNUMBER(MATCH(B1039,Holidays!$E$5:$E$134,0)),1,'Data Export'!C1039)</f>
        <v>4</v>
      </c>
      <c r="E1039" s="66">
        <v>6</v>
      </c>
      <c r="F1039" s="66" t="str">
        <f ca="1">OFFSET('ToU Table'!$B$6,'Data Export'!E1039-1,'Data Export'!D1039-1)</f>
        <v>Off-peak</v>
      </c>
      <c r="G1039" s="66">
        <v>232.85</v>
      </c>
      <c r="H1039" s="66">
        <v>232.85</v>
      </c>
      <c r="I1039" s="66">
        <v>40</v>
      </c>
    </row>
    <row r="1040" spans="2:9">
      <c r="B1040" s="64">
        <f t="shared" si="35"/>
        <v>45609</v>
      </c>
      <c r="C1040" s="65">
        <f t="shared" si="34"/>
        <v>4</v>
      </c>
      <c r="D1040" s="65">
        <f>IF(ISNUMBER(MATCH(B1040,Holidays!$E$5:$E$134,0)),1,'Data Export'!C1040)</f>
        <v>4</v>
      </c>
      <c r="E1040" s="66">
        <v>7</v>
      </c>
      <c r="F1040" s="66" t="str">
        <f ca="1">OFFSET('ToU Table'!$B$6,'Data Export'!E1040-1,'Data Export'!D1040-1)</f>
        <v>Standard</v>
      </c>
      <c r="G1040" s="66">
        <v>353.1</v>
      </c>
      <c r="H1040" s="66">
        <v>353.1</v>
      </c>
      <c r="I1040" s="66">
        <v>11.5</v>
      </c>
    </row>
    <row r="1041" spans="2:9">
      <c r="B1041" s="64">
        <f t="shared" si="35"/>
        <v>45609</v>
      </c>
      <c r="C1041" s="65">
        <f t="shared" si="34"/>
        <v>4</v>
      </c>
      <c r="D1041" s="65">
        <f>IF(ISNUMBER(MATCH(B1041,Holidays!$E$5:$E$134,0)),1,'Data Export'!C1041)</f>
        <v>4</v>
      </c>
      <c r="E1041" s="66">
        <v>8</v>
      </c>
      <c r="F1041" s="66" t="str">
        <f ca="1">OFFSET('ToU Table'!$B$6,'Data Export'!E1041-1,'Data Export'!D1041-1)</f>
        <v>Peak</v>
      </c>
      <c r="G1041" s="66">
        <v>320.52</v>
      </c>
      <c r="H1041" s="66">
        <v>320.52</v>
      </c>
      <c r="I1041" s="66">
        <v>11.5</v>
      </c>
    </row>
    <row r="1042" spans="2:9">
      <c r="B1042" s="64">
        <f t="shared" si="35"/>
        <v>45609</v>
      </c>
      <c r="C1042" s="65">
        <f t="shared" si="34"/>
        <v>4</v>
      </c>
      <c r="D1042" s="65">
        <f>IF(ISNUMBER(MATCH(B1042,Holidays!$E$5:$E$134,0)),1,'Data Export'!C1042)</f>
        <v>4</v>
      </c>
      <c r="E1042" s="66">
        <v>9</v>
      </c>
      <c r="F1042" s="66" t="str">
        <f ca="1">OFFSET('ToU Table'!$B$6,'Data Export'!E1042-1,'Data Export'!D1042-1)</f>
        <v>Peak</v>
      </c>
      <c r="G1042" s="66">
        <v>318.19</v>
      </c>
      <c r="H1042" s="66">
        <v>318.19</v>
      </c>
      <c r="I1042" s="66">
        <v>11.5</v>
      </c>
    </row>
    <row r="1043" spans="2:9">
      <c r="B1043" s="64">
        <f t="shared" si="35"/>
        <v>45609</v>
      </c>
      <c r="C1043" s="65">
        <f t="shared" si="34"/>
        <v>4</v>
      </c>
      <c r="D1043" s="65">
        <f>IF(ISNUMBER(MATCH(B1043,Holidays!$E$5:$E$134,0)),1,'Data Export'!C1043)</f>
        <v>4</v>
      </c>
      <c r="E1043" s="66">
        <v>10</v>
      </c>
      <c r="F1043" s="66" t="str">
        <f ca="1">OFFSET('ToU Table'!$B$6,'Data Export'!E1043-1,'Data Export'!D1043-1)</f>
        <v>Peak</v>
      </c>
      <c r="G1043" s="66">
        <v>212</v>
      </c>
      <c r="H1043" s="66">
        <v>290.45</v>
      </c>
      <c r="I1043" s="66">
        <v>1.5</v>
      </c>
    </row>
    <row r="1044" spans="2:9">
      <c r="B1044" s="64">
        <f t="shared" si="35"/>
        <v>45609</v>
      </c>
      <c r="C1044" s="65">
        <f t="shared" si="34"/>
        <v>4</v>
      </c>
      <c r="D1044" s="65">
        <f>IF(ISNUMBER(MATCH(B1044,Holidays!$E$5:$E$134,0)),1,'Data Export'!C1044)</f>
        <v>4</v>
      </c>
      <c r="E1044" s="66">
        <v>11</v>
      </c>
      <c r="F1044" s="66" t="str">
        <f ca="1">OFFSET('ToU Table'!$B$6,'Data Export'!E1044-1,'Data Export'!D1044-1)</f>
        <v>Standard</v>
      </c>
      <c r="G1044" s="66">
        <v>168</v>
      </c>
      <c r="H1044" s="66">
        <v>201</v>
      </c>
      <c r="I1044" s="66">
        <v>1.5</v>
      </c>
    </row>
    <row r="1045" spans="2:9">
      <c r="B1045" s="64">
        <f t="shared" si="35"/>
        <v>45609</v>
      </c>
      <c r="C1045" s="65">
        <f t="shared" si="34"/>
        <v>4</v>
      </c>
      <c r="D1045" s="65">
        <f>IF(ISNUMBER(MATCH(B1045,Holidays!$E$5:$E$134,0)),1,'Data Export'!C1045)</f>
        <v>4</v>
      </c>
      <c r="E1045" s="66">
        <v>12</v>
      </c>
      <c r="F1045" s="66" t="str">
        <f ca="1">OFFSET('ToU Table'!$B$6,'Data Export'!E1045-1,'Data Export'!D1045-1)</f>
        <v>Standard</v>
      </c>
      <c r="G1045" s="66">
        <v>171.2</v>
      </c>
      <c r="H1045" s="66">
        <v>199.71</v>
      </c>
      <c r="I1045" s="66">
        <v>17</v>
      </c>
    </row>
    <row r="1046" spans="2:9">
      <c r="B1046" s="64">
        <f t="shared" si="35"/>
        <v>45609</v>
      </c>
      <c r="C1046" s="65">
        <f t="shared" si="34"/>
        <v>4</v>
      </c>
      <c r="D1046" s="65">
        <f>IF(ISNUMBER(MATCH(B1046,Holidays!$E$5:$E$134,0)),1,'Data Export'!C1046)</f>
        <v>4</v>
      </c>
      <c r="E1046" s="66">
        <v>13</v>
      </c>
      <c r="F1046" s="66" t="str">
        <f ca="1">OFFSET('ToU Table'!$B$6,'Data Export'!E1046-1,'Data Export'!D1046-1)</f>
        <v>Standard</v>
      </c>
      <c r="G1046" s="66">
        <v>178.56</v>
      </c>
      <c r="H1046" s="66">
        <v>199.84</v>
      </c>
      <c r="I1046" s="66">
        <v>11</v>
      </c>
    </row>
    <row r="1047" spans="2:9">
      <c r="B1047" s="64">
        <f t="shared" si="35"/>
        <v>45609</v>
      </c>
      <c r="C1047" s="65">
        <f t="shared" si="34"/>
        <v>4</v>
      </c>
      <c r="D1047" s="65">
        <f>IF(ISNUMBER(MATCH(B1047,Holidays!$E$5:$E$134,0)),1,'Data Export'!C1047)</f>
        <v>4</v>
      </c>
      <c r="E1047" s="66">
        <v>14</v>
      </c>
      <c r="F1047" s="66" t="str">
        <f ca="1">OFFSET('ToU Table'!$B$6,'Data Export'!E1047-1,'Data Export'!D1047-1)</f>
        <v>Standard</v>
      </c>
      <c r="G1047" s="66">
        <v>179.48</v>
      </c>
      <c r="H1047" s="66">
        <v>199.85</v>
      </c>
      <c r="I1047" s="66">
        <v>11</v>
      </c>
    </row>
    <row r="1048" spans="2:9">
      <c r="B1048" s="64">
        <f t="shared" si="35"/>
        <v>45609</v>
      </c>
      <c r="C1048" s="65">
        <f t="shared" si="34"/>
        <v>4</v>
      </c>
      <c r="D1048" s="65">
        <f>IF(ISNUMBER(MATCH(B1048,Holidays!$E$5:$E$134,0)),1,'Data Export'!C1048)</f>
        <v>4</v>
      </c>
      <c r="E1048" s="66">
        <v>15</v>
      </c>
      <c r="F1048" s="66" t="str">
        <f ca="1">OFFSET('ToU Table'!$B$6,'Data Export'!E1048-1,'Data Export'!D1048-1)</f>
        <v>Standard</v>
      </c>
      <c r="G1048" s="66">
        <v>181.02</v>
      </c>
      <c r="H1048" s="66">
        <v>199.86</v>
      </c>
      <c r="I1048" s="66">
        <v>11</v>
      </c>
    </row>
    <row r="1049" spans="2:9">
      <c r="B1049" s="64">
        <f t="shared" si="35"/>
        <v>45609</v>
      </c>
      <c r="C1049" s="65">
        <f t="shared" si="34"/>
        <v>4</v>
      </c>
      <c r="D1049" s="65">
        <f>IF(ISNUMBER(MATCH(B1049,Holidays!$E$5:$E$134,0)),1,'Data Export'!C1049)</f>
        <v>4</v>
      </c>
      <c r="E1049" s="66">
        <v>16</v>
      </c>
      <c r="F1049" s="66" t="str">
        <f ca="1">OFFSET('ToU Table'!$B$6,'Data Export'!E1049-1,'Data Export'!D1049-1)</f>
        <v>Standard</v>
      </c>
      <c r="G1049" s="66">
        <v>225.97</v>
      </c>
      <c r="H1049" s="66">
        <v>233.75</v>
      </c>
      <c r="I1049" s="66">
        <v>6.5</v>
      </c>
    </row>
    <row r="1050" spans="2:9">
      <c r="B1050" s="64">
        <f t="shared" si="35"/>
        <v>45609</v>
      </c>
      <c r="C1050" s="65">
        <f t="shared" si="34"/>
        <v>4</v>
      </c>
      <c r="D1050" s="65">
        <f>IF(ISNUMBER(MATCH(B1050,Holidays!$E$5:$E$134,0)),1,'Data Export'!C1050)</f>
        <v>4</v>
      </c>
      <c r="E1050" s="66">
        <v>17</v>
      </c>
      <c r="F1050" s="66" t="str">
        <f ca="1">OFFSET('ToU Table'!$B$6,'Data Export'!E1050-1,'Data Export'!D1050-1)</f>
        <v>Standard</v>
      </c>
      <c r="G1050" s="66">
        <v>253.82</v>
      </c>
      <c r="H1050" s="66">
        <v>254.64</v>
      </c>
      <c r="I1050" s="66">
        <v>6.5</v>
      </c>
    </row>
    <row r="1051" spans="2:9">
      <c r="B1051" s="64">
        <f t="shared" si="35"/>
        <v>45609</v>
      </c>
      <c r="C1051" s="65">
        <f t="shared" si="34"/>
        <v>4</v>
      </c>
      <c r="D1051" s="65">
        <f>IF(ISNUMBER(MATCH(B1051,Holidays!$E$5:$E$134,0)),1,'Data Export'!C1051)</f>
        <v>4</v>
      </c>
      <c r="E1051" s="66">
        <v>18</v>
      </c>
      <c r="F1051" s="66" t="str">
        <f ca="1">OFFSET('ToU Table'!$B$6,'Data Export'!E1051-1,'Data Export'!D1051-1)</f>
        <v>Standard</v>
      </c>
      <c r="G1051" s="66">
        <v>364.81</v>
      </c>
      <c r="H1051" s="66">
        <v>364.81</v>
      </c>
      <c r="I1051" s="66">
        <v>41.5</v>
      </c>
    </row>
    <row r="1052" spans="2:9">
      <c r="B1052" s="64">
        <f t="shared" si="35"/>
        <v>45609</v>
      </c>
      <c r="C1052" s="65">
        <f t="shared" si="34"/>
        <v>4</v>
      </c>
      <c r="D1052" s="65">
        <f>IF(ISNUMBER(MATCH(B1052,Holidays!$E$5:$E$134,0)),1,'Data Export'!C1052)</f>
        <v>4</v>
      </c>
      <c r="E1052" s="66">
        <v>19</v>
      </c>
      <c r="F1052" s="66" t="str">
        <f ca="1">OFFSET('ToU Table'!$B$6,'Data Export'!E1052-1,'Data Export'!D1052-1)</f>
        <v>Peak</v>
      </c>
      <c r="G1052" s="66">
        <v>369.11</v>
      </c>
      <c r="H1052" s="66">
        <v>369.11</v>
      </c>
      <c r="I1052" s="66">
        <v>11.5</v>
      </c>
    </row>
    <row r="1053" spans="2:9">
      <c r="B1053" s="64">
        <f t="shared" si="35"/>
        <v>45609</v>
      </c>
      <c r="C1053" s="65">
        <f t="shared" si="34"/>
        <v>4</v>
      </c>
      <c r="D1053" s="65">
        <f>IF(ISNUMBER(MATCH(B1053,Holidays!$E$5:$E$134,0)),1,'Data Export'!C1053)</f>
        <v>4</v>
      </c>
      <c r="E1053" s="66">
        <v>20</v>
      </c>
      <c r="F1053" s="66" t="str">
        <f ca="1">OFFSET('ToU Table'!$B$6,'Data Export'!E1053-1,'Data Export'!D1053-1)</f>
        <v>Peak</v>
      </c>
      <c r="G1053" s="66">
        <v>369.11</v>
      </c>
      <c r="H1053" s="66">
        <v>369.11</v>
      </c>
      <c r="I1053" s="66">
        <v>26.5</v>
      </c>
    </row>
    <row r="1054" spans="2:9">
      <c r="B1054" s="64">
        <f t="shared" si="35"/>
        <v>45609</v>
      </c>
      <c r="C1054" s="65">
        <f t="shared" si="34"/>
        <v>4</v>
      </c>
      <c r="D1054" s="65">
        <f>IF(ISNUMBER(MATCH(B1054,Holidays!$E$5:$E$134,0)),1,'Data Export'!C1054)</f>
        <v>4</v>
      </c>
      <c r="E1054" s="66">
        <v>21</v>
      </c>
      <c r="F1054" s="66" t="str">
        <f ca="1">OFFSET('ToU Table'!$B$6,'Data Export'!E1054-1,'Data Export'!D1054-1)</f>
        <v>Peak</v>
      </c>
      <c r="G1054" s="66">
        <v>369.07</v>
      </c>
      <c r="H1054" s="66">
        <v>369.07</v>
      </c>
      <c r="I1054" s="66">
        <v>125.8</v>
      </c>
    </row>
    <row r="1055" spans="2:9">
      <c r="B1055" s="64">
        <f t="shared" si="35"/>
        <v>45609</v>
      </c>
      <c r="C1055" s="65">
        <f t="shared" si="34"/>
        <v>4</v>
      </c>
      <c r="D1055" s="65">
        <f>IF(ISNUMBER(MATCH(B1055,Holidays!$E$5:$E$134,0)),1,'Data Export'!C1055)</f>
        <v>4</v>
      </c>
      <c r="E1055" s="66">
        <v>22</v>
      </c>
      <c r="F1055" s="66" t="str">
        <f ca="1">OFFSET('ToU Table'!$B$6,'Data Export'!E1055-1,'Data Export'!D1055-1)</f>
        <v>Standard</v>
      </c>
      <c r="G1055" s="66">
        <v>238.13</v>
      </c>
      <c r="H1055" s="66">
        <v>238.13</v>
      </c>
      <c r="I1055" s="66">
        <v>90.7</v>
      </c>
    </row>
    <row r="1056" spans="2:9">
      <c r="B1056" s="64">
        <f t="shared" si="35"/>
        <v>45609</v>
      </c>
      <c r="C1056" s="65">
        <f t="shared" si="34"/>
        <v>4</v>
      </c>
      <c r="D1056" s="65">
        <f>IF(ISNUMBER(MATCH(B1056,Holidays!$E$5:$E$134,0)),1,'Data Export'!C1056)</f>
        <v>4</v>
      </c>
      <c r="E1056" s="66">
        <v>23</v>
      </c>
      <c r="F1056" s="66" t="str">
        <f ca="1">OFFSET('ToU Table'!$B$6,'Data Export'!E1056-1,'Data Export'!D1056-1)</f>
        <v>Off-peak</v>
      </c>
      <c r="G1056" s="66">
        <v>142.66</v>
      </c>
      <c r="H1056" s="66">
        <v>199</v>
      </c>
      <c r="I1056" s="66">
        <v>149.80000000000001</v>
      </c>
    </row>
    <row r="1057" spans="2:9">
      <c r="B1057" s="64">
        <f t="shared" si="35"/>
        <v>45609</v>
      </c>
      <c r="C1057" s="65">
        <f t="shared" si="34"/>
        <v>4</v>
      </c>
      <c r="D1057" s="65">
        <f>IF(ISNUMBER(MATCH(B1057,Holidays!$E$5:$E$134,0)),1,'Data Export'!C1057)</f>
        <v>4</v>
      </c>
      <c r="E1057" s="66">
        <v>24</v>
      </c>
      <c r="F1057" s="66" t="str">
        <f ca="1">OFFSET('ToU Table'!$B$6,'Data Export'!E1057-1,'Data Export'!D1057-1)</f>
        <v>Off-peak</v>
      </c>
      <c r="G1057" s="66">
        <v>140.24</v>
      </c>
      <c r="H1057" s="66">
        <v>199</v>
      </c>
      <c r="I1057" s="66">
        <v>138.6</v>
      </c>
    </row>
    <row r="1058" spans="2:9">
      <c r="B1058" s="64">
        <f t="shared" si="35"/>
        <v>45610</v>
      </c>
      <c r="C1058" s="65">
        <f t="shared" si="34"/>
        <v>5</v>
      </c>
      <c r="D1058" s="65">
        <f>IF(ISNUMBER(MATCH(B1058,Holidays!$E$5:$E$134,0)),1,'Data Export'!C1058)</f>
        <v>5</v>
      </c>
      <c r="E1058" s="66">
        <v>1</v>
      </c>
      <c r="F1058" s="66" t="str">
        <f ca="1">OFFSET('ToU Table'!$B$6,'Data Export'!E1058-1,'Data Export'!D1058-1)</f>
        <v>Off-peak</v>
      </c>
      <c r="G1058" s="66">
        <v>120.28</v>
      </c>
      <c r="H1058" s="66">
        <v>360.66</v>
      </c>
      <c r="I1058" s="66">
        <v>127.3</v>
      </c>
    </row>
    <row r="1059" spans="2:9">
      <c r="B1059" s="64">
        <f t="shared" si="35"/>
        <v>45610</v>
      </c>
      <c r="C1059" s="65">
        <f t="shared" si="34"/>
        <v>5</v>
      </c>
      <c r="D1059" s="65">
        <f>IF(ISNUMBER(MATCH(B1059,Holidays!$E$5:$E$134,0)),1,'Data Export'!C1059)</f>
        <v>5</v>
      </c>
      <c r="E1059" s="66">
        <v>2</v>
      </c>
      <c r="F1059" s="66" t="str">
        <f ca="1">OFFSET('ToU Table'!$B$6,'Data Export'!E1059-1,'Data Export'!D1059-1)</f>
        <v>Off-peak</v>
      </c>
      <c r="G1059" s="66">
        <v>120.29</v>
      </c>
      <c r="H1059" s="66">
        <v>360.66</v>
      </c>
      <c r="I1059" s="66">
        <v>126.8</v>
      </c>
    </row>
    <row r="1060" spans="2:9">
      <c r="B1060" s="64">
        <f t="shared" si="35"/>
        <v>45610</v>
      </c>
      <c r="C1060" s="65">
        <f t="shared" si="34"/>
        <v>5</v>
      </c>
      <c r="D1060" s="65">
        <f>IF(ISNUMBER(MATCH(B1060,Holidays!$E$5:$E$134,0)),1,'Data Export'!C1060)</f>
        <v>5</v>
      </c>
      <c r="E1060" s="66">
        <v>3</v>
      </c>
      <c r="F1060" s="66" t="str">
        <f ca="1">OFFSET('ToU Table'!$B$6,'Data Export'!E1060-1,'Data Export'!D1060-1)</f>
        <v>Off-peak</v>
      </c>
      <c r="G1060" s="66">
        <v>120.27</v>
      </c>
      <c r="H1060" s="66">
        <v>360.66</v>
      </c>
      <c r="I1060" s="66">
        <v>126.5</v>
      </c>
    </row>
    <row r="1061" spans="2:9">
      <c r="B1061" s="64">
        <f t="shared" si="35"/>
        <v>45610</v>
      </c>
      <c r="C1061" s="65">
        <f t="shared" si="34"/>
        <v>5</v>
      </c>
      <c r="D1061" s="65">
        <f>IF(ISNUMBER(MATCH(B1061,Holidays!$E$5:$E$134,0)),1,'Data Export'!C1061)</f>
        <v>5</v>
      </c>
      <c r="E1061" s="66">
        <v>4</v>
      </c>
      <c r="F1061" s="66" t="str">
        <f ca="1">OFFSET('ToU Table'!$B$6,'Data Export'!E1061-1,'Data Export'!D1061-1)</f>
        <v>Off-peak</v>
      </c>
      <c r="G1061" s="66">
        <v>120.27</v>
      </c>
      <c r="H1061" s="66">
        <v>360.66</v>
      </c>
      <c r="I1061" s="66">
        <v>116.3</v>
      </c>
    </row>
    <row r="1062" spans="2:9">
      <c r="B1062" s="64">
        <f t="shared" si="35"/>
        <v>45610</v>
      </c>
      <c r="C1062" s="65">
        <f t="shared" si="34"/>
        <v>5</v>
      </c>
      <c r="D1062" s="65">
        <f>IF(ISNUMBER(MATCH(B1062,Holidays!$E$5:$E$134,0)),1,'Data Export'!C1062)</f>
        <v>5</v>
      </c>
      <c r="E1062" s="66">
        <v>5</v>
      </c>
      <c r="F1062" s="66" t="str">
        <f ca="1">OFFSET('ToU Table'!$B$6,'Data Export'!E1062-1,'Data Export'!D1062-1)</f>
        <v>Off-peak</v>
      </c>
      <c r="G1062" s="66">
        <v>119.41</v>
      </c>
      <c r="H1062" s="66">
        <v>360.66</v>
      </c>
      <c r="I1062" s="66">
        <v>113.9</v>
      </c>
    </row>
    <row r="1063" spans="2:9">
      <c r="B1063" s="64">
        <f t="shared" si="35"/>
        <v>45610</v>
      </c>
      <c r="C1063" s="65">
        <f t="shared" si="34"/>
        <v>5</v>
      </c>
      <c r="D1063" s="65">
        <f>IF(ISNUMBER(MATCH(B1063,Holidays!$E$5:$E$134,0)),1,'Data Export'!C1063)</f>
        <v>5</v>
      </c>
      <c r="E1063" s="66">
        <v>6</v>
      </c>
      <c r="F1063" s="66" t="str">
        <f ca="1">OFFSET('ToU Table'!$B$6,'Data Export'!E1063-1,'Data Export'!D1063-1)</f>
        <v>Off-peak</v>
      </c>
      <c r="G1063" s="66">
        <v>237.04</v>
      </c>
      <c r="H1063" s="66">
        <v>237.04</v>
      </c>
      <c r="I1063" s="66">
        <v>45.8</v>
      </c>
    </row>
    <row r="1064" spans="2:9">
      <c r="B1064" s="64">
        <f t="shared" si="35"/>
        <v>45610</v>
      </c>
      <c r="C1064" s="65">
        <f t="shared" si="34"/>
        <v>5</v>
      </c>
      <c r="D1064" s="65">
        <f>IF(ISNUMBER(MATCH(B1064,Holidays!$E$5:$E$134,0)),1,'Data Export'!C1064)</f>
        <v>5</v>
      </c>
      <c r="E1064" s="66">
        <v>7</v>
      </c>
      <c r="F1064" s="66" t="str">
        <f ca="1">OFFSET('ToU Table'!$B$6,'Data Export'!E1064-1,'Data Export'!D1064-1)</f>
        <v>Standard</v>
      </c>
      <c r="G1064" s="66">
        <v>355.38</v>
      </c>
      <c r="H1064" s="66">
        <v>355.38</v>
      </c>
      <c r="I1064" s="66">
        <v>13.6</v>
      </c>
    </row>
    <row r="1065" spans="2:9">
      <c r="B1065" s="64">
        <f t="shared" si="35"/>
        <v>45610</v>
      </c>
      <c r="C1065" s="65">
        <f t="shared" si="34"/>
        <v>5</v>
      </c>
      <c r="D1065" s="65">
        <f>IF(ISNUMBER(MATCH(B1065,Holidays!$E$5:$E$134,0)),1,'Data Export'!C1065)</f>
        <v>5</v>
      </c>
      <c r="E1065" s="66">
        <v>8</v>
      </c>
      <c r="F1065" s="66" t="str">
        <f ca="1">OFFSET('ToU Table'!$B$6,'Data Export'!E1065-1,'Data Export'!D1065-1)</f>
        <v>Peak</v>
      </c>
      <c r="G1065" s="66">
        <v>354.9</v>
      </c>
      <c r="H1065" s="66">
        <v>360.66</v>
      </c>
      <c r="I1065" s="66">
        <v>5</v>
      </c>
    </row>
    <row r="1066" spans="2:9">
      <c r="B1066" s="64">
        <f t="shared" si="35"/>
        <v>45610</v>
      </c>
      <c r="C1066" s="65">
        <f t="shared" si="34"/>
        <v>5</v>
      </c>
      <c r="D1066" s="65">
        <f>IF(ISNUMBER(MATCH(B1066,Holidays!$E$5:$E$134,0)),1,'Data Export'!C1066)</f>
        <v>5</v>
      </c>
      <c r="E1066" s="66">
        <v>9</v>
      </c>
      <c r="F1066" s="66" t="str">
        <f ca="1">OFFSET('ToU Table'!$B$6,'Data Export'!E1066-1,'Data Export'!D1066-1)</f>
        <v>Peak</v>
      </c>
      <c r="G1066" s="66">
        <v>354.9</v>
      </c>
      <c r="H1066" s="66">
        <v>360.66</v>
      </c>
      <c r="I1066" s="66">
        <v>5</v>
      </c>
    </row>
    <row r="1067" spans="2:9">
      <c r="B1067" s="64">
        <f t="shared" si="35"/>
        <v>45610</v>
      </c>
      <c r="C1067" s="65">
        <f t="shared" ref="C1067:C1130" si="36">WEEKDAY(B1067)</f>
        <v>5</v>
      </c>
      <c r="D1067" s="65">
        <f>IF(ISNUMBER(MATCH(B1067,Holidays!$E$5:$E$134,0)),1,'Data Export'!C1067)</f>
        <v>5</v>
      </c>
      <c r="E1067" s="66">
        <v>10</v>
      </c>
      <c r="F1067" s="66" t="str">
        <f ca="1">OFFSET('ToU Table'!$B$6,'Data Export'!E1067-1,'Data Export'!D1067-1)</f>
        <v>Peak</v>
      </c>
      <c r="G1067" s="66">
        <v>349.99</v>
      </c>
      <c r="H1067" s="66">
        <v>360.66</v>
      </c>
      <c r="I1067" s="66">
        <v>6.5</v>
      </c>
    </row>
    <row r="1068" spans="2:9">
      <c r="B1068" s="64">
        <f t="shared" si="35"/>
        <v>45610</v>
      </c>
      <c r="C1068" s="65">
        <f t="shared" si="36"/>
        <v>5</v>
      </c>
      <c r="D1068" s="65">
        <f>IF(ISNUMBER(MATCH(B1068,Holidays!$E$5:$E$134,0)),1,'Data Export'!C1068)</f>
        <v>5</v>
      </c>
      <c r="E1068" s="66">
        <v>11</v>
      </c>
      <c r="F1068" s="66" t="str">
        <f ca="1">OFFSET('ToU Table'!$B$6,'Data Export'!E1068-1,'Data Export'!D1068-1)</f>
        <v>Standard</v>
      </c>
      <c r="G1068" s="66">
        <v>168.63</v>
      </c>
      <c r="H1068" s="66">
        <v>360.66</v>
      </c>
      <c r="I1068" s="66">
        <v>16</v>
      </c>
    </row>
    <row r="1069" spans="2:9">
      <c r="B1069" s="64">
        <f t="shared" si="35"/>
        <v>45610</v>
      </c>
      <c r="C1069" s="65">
        <f t="shared" si="36"/>
        <v>5</v>
      </c>
      <c r="D1069" s="65">
        <f>IF(ISNUMBER(MATCH(B1069,Holidays!$E$5:$E$134,0)),1,'Data Export'!C1069)</f>
        <v>5</v>
      </c>
      <c r="E1069" s="66">
        <v>12</v>
      </c>
      <c r="F1069" s="66" t="str">
        <f ca="1">OFFSET('ToU Table'!$B$6,'Data Export'!E1069-1,'Data Export'!D1069-1)</f>
        <v>Standard</v>
      </c>
      <c r="G1069" s="66">
        <v>169.74</v>
      </c>
      <c r="H1069" s="66">
        <v>360.66</v>
      </c>
      <c r="I1069" s="66">
        <v>18.8</v>
      </c>
    </row>
    <row r="1070" spans="2:9">
      <c r="B1070" s="64">
        <f t="shared" si="35"/>
        <v>45610</v>
      </c>
      <c r="C1070" s="65">
        <f t="shared" si="36"/>
        <v>5</v>
      </c>
      <c r="D1070" s="65">
        <f>IF(ISNUMBER(MATCH(B1070,Holidays!$E$5:$E$134,0)),1,'Data Export'!C1070)</f>
        <v>5</v>
      </c>
      <c r="E1070" s="66">
        <v>13</v>
      </c>
      <c r="F1070" s="66" t="str">
        <f ca="1">OFFSET('ToU Table'!$B$6,'Data Export'!E1070-1,'Data Export'!D1070-1)</f>
        <v>Standard</v>
      </c>
      <c r="G1070" s="66">
        <v>172.12</v>
      </c>
      <c r="H1070" s="66">
        <v>260.33999999999997</v>
      </c>
      <c r="I1070" s="66">
        <v>25.8</v>
      </c>
    </row>
    <row r="1071" spans="2:9">
      <c r="B1071" s="64">
        <f t="shared" si="35"/>
        <v>45610</v>
      </c>
      <c r="C1071" s="65">
        <f t="shared" si="36"/>
        <v>5</v>
      </c>
      <c r="D1071" s="65">
        <f>IF(ISNUMBER(MATCH(B1071,Holidays!$E$5:$E$134,0)),1,'Data Export'!C1071)</f>
        <v>5</v>
      </c>
      <c r="E1071" s="66">
        <v>14</v>
      </c>
      <c r="F1071" s="66" t="str">
        <f ca="1">OFFSET('ToU Table'!$B$6,'Data Export'!E1071-1,'Data Export'!D1071-1)</f>
        <v>Standard</v>
      </c>
      <c r="G1071" s="66">
        <v>172.95</v>
      </c>
      <c r="H1071" s="66">
        <v>260.33999999999997</v>
      </c>
      <c r="I1071" s="66">
        <v>27.1</v>
      </c>
    </row>
    <row r="1072" spans="2:9">
      <c r="B1072" s="64">
        <f t="shared" si="35"/>
        <v>45610</v>
      </c>
      <c r="C1072" s="65">
        <f t="shared" si="36"/>
        <v>5</v>
      </c>
      <c r="D1072" s="65">
        <f>IF(ISNUMBER(MATCH(B1072,Holidays!$E$5:$E$134,0)),1,'Data Export'!C1072)</f>
        <v>5</v>
      </c>
      <c r="E1072" s="66">
        <v>15</v>
      </c>
      <c r="F1072" s="66" t="str">
        <f ca="1">OFFSET('ToU Table'!$B$6,'Data Export'!E1072-1,'Data Export'!D1072-1)</f>
        <v>Standard</v>
      </c>
      <c r="G1072" s="66">
        <v>174.13</v>
      </c>
      <c r="H1072" s="66">
        <v>260.33999999999997</v>
      </c>
      <c r="I1072" s="66">
        <v>30.1</v>
      </c>
    </row>
    <row r="1073" spans="2:9">
      <c r="B1073" s="64">
        <f t="shared" si="35"/>
        <v>45610</v>
      </c>
      <c r="C1073" s="65">
        <f t="shared" si="36"/>
        <v>5</v>
      </c>
      <c r="D1073" s="65">
        <f>IF(ISNUMBER(MATCH(B1073,Holidays!$E$5:$E$134,0)),1,'Data Export'!C1073)</f>
        <v>5</v>
      </c>
      <c r="E1073" s="66">
        <v>16</v>
      </c>
      <c r="F1073" s="66" t="str">
        <f ca="1">OFFSET('ToU Table'!$B$6,'Data Export'!E1073-1,'Data Export'!D1073-1)</f>
        <v>Standard</v>
      </c>
      <c r="G1073" s="66">
        <v>223.31</v>
      </c>
      <c r="H1073" s="66">
        <v>260.33999999999997</v>
      </c>
      <c r="I1073" s="66">
        <v>6.5</v>
      </c>
    </row>
    <row r="1074" spans="2:9">
      <c r="B1074" s="64">
        <f t="shared" si="35"/>
        <v>45610</v>
      </c>
      <c r="C1074" s="65">
        <f t="shared" si="36"/>
        <v>5</v>
      </c>
      <c r="D1074" s="65">
        <f>IF(ISNUMBER(MATCH(B1074,Holidays!$E$5:$E$134,0)),1,'Data Export'!C1074)</f>
        <v>5</v>
      </c>
      <c r="E1074" s="66">
        <v>17</v>
      </c>
      <c r="F1074" s="66" t="str">
        <f ca="1">OFFSET('ToU Table'!$B$6,'Data Export'!E1074-1,'Data Export'!D1074-1)</f>
        <v>Standard</v>
      </c>
      <c r="G1074" s="66">
        <v>254.35</v>
      </c>
      <c r="H1074" s="66">
        <v>254.5</v>
      </c>
      <c r="I1074" s="66">
        <v>6.5</v>
      </c>
    </row>
    <row r="1075" spans="2:9">
      <c r="B1075" s="64">
        <f t="shared" si="35"/>
        <v>45610</v>
      </c>
      <c r="C1075" s="65">
        <f t="shared" si="36"/>
        <v>5</v>
      </c>
      <c r="D1075" s="65">
        <f>IF(ISNUMBER(MATCH(B1075,Holidays!$E$5:$E$134,0)),1,'Data Export'!C1075)</f>
        <v>5</v>
      </c>
      <c r="E1075" s="66">
        <v>18</v>
      </c>
      <c r="F1075" s="66" t="str">
        <f ca="1">OFFSET('ToU Table'!$B$6,'Data Export'!E1075-1,'Data Export'!D1075-1)</f>
        <v>Standard</v>
      </c>
      <c r="G1075" s="66">
        <v>359.04</v>
      </c>
      <c r="H1075" s="66">
        <v>359.04</v>
      </c>
      <c r="I1075" s="66">
        <v>74.5</v>
      </c>
    </row>
    <row r="1076" spans="2:9">
      <c r="B1076" s="64">
        <f t="shared" si="35"/>
        <v>45610</v>
      </c>
      <c r="C1076" s="65">
        <f t="shared" si="36"/>
        <v>5</v>
      </c>
      <c r="D1076" s="65">
        <f>IF(ISNUMBER(MATCH(B1076,Holidays!$E$5:$E$134,0)),1,'Data Export'!C1076)</f>
        <v>5</v>
      </c>
      <c r="E1076" s="66">
        <v>19</v>
      </c>
      <c r="F1076" s="66" t="str">
        <f ca="1">OFFSET('ToU Table'!$B$6,'Data Export'!E1076-1,'Data Export'!D1076-1)</f>
        <v>Peak</v>
      </c>
      <c r="G1076" s="66">
        <v>360.66</v>
      </c>
      <c r="H1076" s="66">
        <v>360.66</v>
      </c>
      <c r="I1076" s="66">
        <v>1.5</v>
      </c>
    </row>
    <row r="1077" spans="2:9">
      <c r="B1077" s="64">
        <f t="shared" si="35"/>
        <v>45610</v>
      </c>
      <c r="C1077" s="65">
        <f t="shared" si="36"/>
        <v>5</v>
      </c>
      <c r="D1077" s="65">
        <f>IF(ISNUMBER(MATCH(B1077,Holidays!$E$5:$E$134,0)),1,'Data Export'!C1077)</f>
        <v>5</v>
      </c>
      <c r="E1077" s="66">
        <v>20</v>
      </c>
      <c r="F1077" s="66" t="str">
        <f ca="1">OFFSET('ToU Table'!$B$6,'Data Export'!E1077-1,'Data Export'!D1077-1)</f>
        <v>Peak</v>
      </c>
      <c r="G1077" s="66">
        <v>360.66</v>
      </c>
      <c r="H1077" s="66">
        <v>360.66</v>
      </c>
      <c r="I1077" s="66">
        <v>16.600000000000001</v>
      </c>
    </row>
    <row r="1078" spans="2:9">
      <c r="B1078" s="64">
        <f t="shared" si="35"/>
        <v>45610</v>
      </c>
      <c r="C1078" s="65">
        <f t="shared" si="36"/>
        <v>5</v>
      </c>
      <c r="D1078" s="65">
        <f>IF(ISNUMBER(MATCH(B1078,Holidays!$E$5:$E$134,0)),1,'Data Export'!C1078)</f>
        <v>5</v>
      </c>
      <c r="E1078" s="66">
        <v>21</v>
      </c>
      <c r="F1078" s="66" t="str">
        <f ca="1">OFFSET('ToU Table'!$B$6,'Data Export'!E1078-1,'Data Export'!D1078-1)</f>
        <v>Peak</v>
      </c>
      <c r="G1078" s="66">
        <v>360.65</v>
      </c>
      <c r="H1078" s="66">
        <v>360.65</v>
      </c>
      <c r="I1078" s="66">
        <v>116.3</v>
      </c>
    </row>
    <row r="1079" spans="2:9">
      <c r="B1079" s="64">
        <f t="shared" si="35"/>
        <v>45610</v>
      </c>
      <c r="C1079" s="65">
        <f t="shared" si="36"/>
        <v>5</v>
      </c>
      <c r="D1079" s="65">
        <f>IF(ISNUMBER(MATCH(B1079,Holidays!$E$5:$E$134,0)),1,'Data Export'!C1079)</f>
        <v>5</v>
      </c>
      <c r="E1079" s="66">
        <v>22</v>
      </c>
      <c r="F1079" s="66" t="str">
        <f ca="1">OFFSET('ToU Table'!$B$6,'Data Export'!E1079-1,'Data Export'!D1079-1)</f>
        <v>Standard</v>
      </c>
      <c r="G1079" s="66">
        <v>249.11</v>
      </c>
      <c r="H1079" s="66">
        <v>249.11</v>
      </c>
      <c r="I1079" s="66">
        <v>145.4</v>
      </c>
    </row>
    <row r="1080" spans="2:9">
      <c r="B1080" s="64">
        <f t="shared" si="35"/>
        <v>45610</v>
      </c>
      <c r="C1080" s="65">
        <f t="shared" si="36"/>
        <v>5</v>
      </c>
      <c r="D1080" s="65">
        <f>IF(ISNUMBER(MATCH(B1080,Holidays!$E$5:$E$134,0)),1,'Data Export'!C1080)</f>
        <v>5</v>
      </c>
      <c r="E1080" s="66">
        <v>23</v>
      </c>
      <c r="F1080" s="66" t="str">
        <f ca="1">OFFSET('ToU Table'!$B$6,'Data Export'!E1080-1,'Data Export'!D1080-1)</f>
        <v>Off-peak</v>
      </c>
      <c r="G1080" s="66">
        <v>149.09</v>
      </c>
      <c r="H1080" s="66">
        <v>360.66</v>
      </c>
      <c r="I1080" s="66">
        <v>171.6</v>
      </c>
    </row>
    <row r="1081" spans="2:9">
      <c r="B1081" s="64">
        <f t="shared" si="35"/>
        <v>45610</v>
      </c>
      <c r="C1081" s="65">
        <f t="shared" si="36"/>
        <v>5</v>
      </c>
      <c r="D1081" s="65">
        <f>IF(ISNUMBER(MATCH(B1081,Holidays!$E$5:$E$134,0)),1,'Data Export'!C1081)</f>
        <v>5</v>
      </c>
      <c r="E1081" s="66">
        <v>24</v>
      </c>
      <c r="F1081" s="66" t="str">
        <f ca="1">OFFSET('ToU Table'!$B$6,'Data Export'!E1081-1,'Data Export'!D1081-1)</f>
        <v>Off-peak</v>
      </c>
      <c r="G1081" s="66">
        <v>144.72</v>
      </c>
      <c r="H1081" s="66">
        <v>360.66</v>
      </c>
      <c r="I1081" s="66">
        <v>162.4</v>
      </c>
    </row>
    <row r="1082" spans="2:9">
      <c r="B1082" s="64">
        <f t="shared" si="35"/>
        <v>45611</v>
      </c>
      <c r="C1082" s="65">
        <f t="shared" si="36"/>
        <v>6</v>
      </c>
      <c r="D1082" s="65">
        <f>IF(ISNUMBER(MATCH(B1082,Holidays!$E$5:$E$134,0)),1,'Data Export'!C1082)</f>
        <v>6</v>
      </c>
      <c r="E1082" s="66">
        <v>1</v>
      </c>
      <c r="F1082" s="66" t="str">
        <f ca="1">OFFSET('ToU Table'!$B$6,'Data Export'!E1082-1,'Data Export'!D1082-1)</f>
        <v>Off-peak</v>
      </c>
      <c r="G1082" s="66">
        <v>120.94</v>
      </c>
      <c r="H1082" s="66">
        <v>360.22</v>
      </c>
      <c r="I1082" s="66">
        <v>124.5</v>
      </c>
    </row>
    <row r="1083" spans="2:9">
      <c r="B1083" s="64">
        <f t="shared" si="35"/>
        <v>45611</v>
      </c>
      <c r="C1083" s="65">
        <f t="shared" si="36"/>
        <v>6</v>
      </c>
      <c r="D1083" s="65">
        <f>IF(ISNUMBER(MATCH(B1083,Holidays!$E$5:$E$134,0)),1,'Data Export'!C1083)</f>
        <v>6</v>
      </c>
      <c r="E1083" s="66">
        <v>2</v>
      </c>
      <c r="F1083" s="66" t="str">
        <f ca="1">OFFSET('ToU Table'!$B$6,'Data Export'!E1083-1,'Data Export'!D1083-1)</f>
        <v>Off-peak</v>
      </c>
      <c r="G1083" s="66">
        <v>120.93</v>
      </c>
      <c r="H1083" s="66">
        <v>360.22</v>
      </c>
      <c r="I1083" s="66">
        <v>117</v>
      </c>
    </row>
    <row r="1084" spans="2:9">
      <c r="B1084" s="64">
        <f t="shared" si="35"/>
        <v>45611</v>
      </c>
      <c r="C1084" s="65">
        <f t="shared" si="36"/>
        <v>6</v>
      </c>
      <c r="D1084" s="65">
        <f>IF(ISNUMBER(MATCH(B1084,Holidays!$E$5:$E$134,0)),1,'Data Export'!C1084)</f>
        <v>6</v>
      </c>
      <c r="E1084" s="66">
        <v>3</v>
      </c>
      <c r="F1084" s="66" t="str">
        <f ca="1">OFFSET('ToU Table'!$B$6,'Data Export'!E1084-1,'Data Export'!D1084-1)</f>
        <v>Off-peak</v>
      </c>
      <c r="G1084" s="66">
        <v>120.93</v>
      </c>
      <c r="H1084" s="66">
        <v>360.22</v>
      </c>
      <c r="I1084" s="66">
        <v>116.4</v>
      </c>
    </row>
    <row r="1085" spans="2:9">
      <c r="B1085" s="64">
        <f t="shared" si="35"/>
        <v>45611</v>
      </c>
      <c r="C1085" s="65">
        <f t="shared" si="36"/>
        <v>6</v>
      </c>
      <c r="D1085" s="65">
        <f>IF(ISNUMBER(MATCH(B1085,Holidays!$E$5:$E$134,0)),1,'Data Export'!C1085)</f>
        <v>6</v>
      </c>
      <c r="E1085" s="66">
        <v>4</v>
      </c>
      <c r="F1085" s="66" t="str">
        <f ca="1">OFFSET('ToU Table'!$B$6,'Data Export'!E1085-1,'Data Export'!D1085-1)</f>
        <v>Off-peak</v>
      </c>
      <c r="G1085" s="66">
        <v>120.95</v>
      </c>
      <c r="H1085" s="66">
        <v>360.22</v>
      </c>
      <c r="I1085" s="66">
        <v>116.3</v>
      </c>
    </row>
    <row r="1086" spans="2:9">
      <c r="B1086" s="64">
        <f t="shared" si="35"/>
        <v>45611</v>
      </c>
      <c r="C1086" s="65">
        <f t="shared" si="36"/>
        <v>6</v>
      </c>
      <c r="D1086" s="65">
        <f>IF(ISNUMBER(MATCH(B1086,Holidays!$E$5:$E$134,0)),1,'Data Export'!C1086)</f>
        <v>6</v>
      </c>
      <c r="E1086" s="66">
        <v>5</v>
      </c>
      <c r="F1086" s="66" t="str">
        <f ca="1">OFFSET('ToU Table'!$B$6,'Data Export'!E1086-1,'Data Export'!D1086-1)</f>
        <v>Off-peak</v>
      </c>
      <c r="G1086" s="66">
        <v>120.06</v>
      </c>
      <c r="H1086" s="66">
        <v>360.22</v>
      </c>
      <c r="I1086" s="66">
        <v>112.5</v>
      </c>
    </row>
    <row r="1087" spans="2:9">
      <c r="B1087" s="64">
        <f t="shared" si="35"/>
        <v>45611</v>
      </c>
      <c r="C1087" s="65">
        <f t="shared" si="36"/>
        <v>6</v>
      </c>
      <c r="D1087" s="65">
        <f>IF(ISNUMBER(MATCH(B1087,Holidays!$E$5:$E$134,0)),1,'Data Export'!C1087)</f>
        <v>6</v>
      </c>
      <c r="E1087" s="66">
        <v>6</v>
      </c>
      <c r="F1087" s="66" t="str">
        <f ca="1">OFFSET('ToU Table'!$B$6,'Data Export'!E1087-1,'Data Export'!D1087-1)</f>
        <v>Off-peak</v>
      </c>
      <c r="G1087" s="66">
        <v>233.54</v>
      </c>
      <c r="H1087" s="66">
        <v>360.22</v>
      </c>
      <c r="I1087" s="66">
        <v>20</v>
      </c>
    </row>
    <row r="1088" spans="2:9">
      <c r="B1088" s="64">
        <f t="shared" si="35"/>
        <v>45611</v>
      </c>
      <c r="C1088" s="65">
        <f t="shared" si="36"/>
        <v>6</v>
      </c>
      <c r="D1088" s="65">
        <f>IF(ISNUMBER(MATCH(B1088,Holidays!$E$5:$E$134,0)),1,'Data Export'!C1088)</f>
        <v>6</v>
      </c>
      <c r="E1088" s="66">
        <v>7</v>
      </c>
      <c r="F1088" s="66" t="str">
        <f ca="1">OFFSET('ToU Table'!$B$6,'Data Export'!E1088-1,'Data Export'!D1088-1)</f>
        <v>Standard</v>
      </c>
      <c r="G1088" s="66">
        <v>354.87</v>
      </c>
      <c r="H1088" s="66">
        <v>354.87</v>
      </c>
      <c r="I1088" s="66">
        <v>12.9</v>
      </c>
    </row>
    <row r="1089" spans="2:9">
      <c r="B1089" s="64">
        <f t="shared" si="35"/>
        <v>45611</v>
      </c>
      <c r="C1089" s="65">
        <f t="shared" si="36"/>
        <v>6</v>
      </c>
      <c r="D1089" s="65">
        <f>IF(ISNUMBER(MATCH(B1089,Holidays!$E$5:$E$134,0)),1,'Data Export'!C1089)</f>
        <v>6</v>
      </c>
      <c r="E1089" s="66">
        <v>8</v>
      </c>
      <c r="F1089" s="66" t="str">
        <f ca="1">OFFSET('ToU Table'!$B$6,'Data Export'!E1089-1,'Data Export'!D1089-1)</f>
        <v>Peak</v>
      </c>
      <c r="G1089" s="66">
        <v>354.33</v>
      </c>
      <c r="H1089" s="66">
        <v>360.22</v>
      </c>
      <c r="I1089" s="66">
        <v>0</v>
      </c>
    </row>
    <row r="1090" spans="2:9">
      <c r="B1090" s="64">
        <f t="shared" si="35"/>
        <v>45611</v>
      </c>
      <c r="C1090" s="65">
        <f t="shared" si="36"/>
        <v>6</v>
      </c>
      <c r="D1090" s="65">
        <f>IF(ISNUMBER(MATCH(B1090,Holidays!$E$5:$E$134,0)),1,'Data Export'!C1090)</f>
        <v>6</v>
      </c>
      <c r="E1090" s="66">
        <v>9</v>
      </c>
      <c r="F1090" s="66" t="str">
        <f ca="1">OFFSET('ToU Table'!$B$6,'Data Export'!E1090-1,'Data Export'!D1090-1)</f>
        <v>Peak</v>
      </c>
      <c r="G1090" s="66">
        <v>354.33</v>
      </c>
      <c r="H1090" s="66">
        <v>360.22</v>
      </c>
      <c r="I1090" s="66">
        <v>2</v>
      </c>
    </row>
    <row r="1091" spans="2:9">
      <c r="B1091" s="64">
        <f t="shared" ref="B1091:B1154" si="37">B1067+1</f>
        <v>45611</v>
      </c>
      <c r="C1091" s="65">
        <f t="shared" si="36"/>
        <v>6</v>
      </c>
      <c r="D1091" s="65">
        <f>IF(ISNUMBER(MATCH(B1091,Holidays!$E$5:$E$134,0)),1,'Data Export'!C1091)</f>
        <v>6</v>
      </c>
      <c r="E1091" s="66">
        <v>10</v>
      </c>
      <c r="F1091" s="66" t="str">
        <f ca="1">OFFSET('ToU Table'!$B$6,'Data Export'!E1091-1,'Data Export'!D1091-1)</f>
        <v>Peak</v>
      </c>
      <c r="G1091" s="66">
        <v>349.94</v>
      </c>
      <c r="H1091" s="66">
        <v>349.98</v>
      </c>
      <c r="I1091" s="66">
        <v>6</v>
      </c>
    </row>
    <row r="1092" spans="2:9">
      <c r="B1092" s="64">
        <f t="shared" si="37"/>
        <v>45611</v>
      </c>
      <c r="C1092" s="65">
        <f t="shared" si="36"/>
        <v>6</v>
      </c>
      <c r="D1092" s="65">
        <f>IF(ISNUMBER(MATCH(B1092,Holidays!$E$5:$E$134,0)),1,'Data Export'!C1092)</f>
        <v>6</v>
      </c>
      <c r="E1092" s="66">
        <v>11</v>
      </c>
      <c r="F1092" s="66" t="str">
        <f ca="1">OFFSET('ToU Table'!$B$6,'Data Export'!E1092-1,'Data Export'!D1092-1)</f>
        <v>Standard</v>
      </c>
      <c r="G1092" s="66">
        <v>171.82</v>
      </c>
      <c r="H1092" s="66">
        <v>298.93</v>
      </c>
      <c r="I1092" s="66">
        <v>22.5</v>
      </c>
    </row>
    <row r="1093" spans="2:9">
      <c r="B1093" s="64">
        <f t="shared" si="37"/>
        <v>45611</v>
      </c>
      <c r="C1093" s="65">
        <f t="shared" si="36"/>
        <v>6</v>
      </c>
      <c r="D1093" s="65">
        <f>IF(ISNUMBER(MATCH(B1093,Holidays!$E$5:$E$134,0)),1,'Data Export'!C1093)</f>
        <v>6</v>
      </c>
      <c r="E1093" s="66">
        <v>12</v>
      </c>
      <c r="F1093" s="66" t="str">
        <f ca="1">OFFSET('ToU Table'!$B$6,'Data Export'!E1093-1,'Data Export'!D1093-1)</f>
        <v>Standard</v>
      </c>
      <c r="G1093" s="66">
        <v>171.65</v>
      </c>
      <c r="H1093" s="66">
        <v>201</v>
      </c>
      <c r="I1093" s="66">
        <v>22.5</v>
      </c>
    </row>
    <row r="1094" spans="2:9">
      <c r="B1094" s="64">
        <f t="shared" si="37"/>
        <v>45611</v>
      </c>
      <c r="C1094" s="65">
        <f t="shared" si="36"/>
        <v>6</v>
      </c>
      <c r="D1094" s="65">
        <f>IF(ISNUMBER(MATCH(B1094,Holidays!$E$5:$E$134,0)),1,'Data Export'!C1094)</f>
        <v>6</v>
      </c>
      <c r="E1094" s="66">
        <v>13</v>
      </c>
      <c r="F1094" s="66" t="str">
        <f ca="1">OFFSET('ToU Table'!$B$6,'Data Export'!E1094-1,'Data Export'!D1094-1)</f>
        <v>Standard</v>
      </c>
      <c r="G1094" s="66">
        <v>177.39</v>
      </c>
      <c r="H1094" s="66">
        <v>201</v>
      </c>
      <c r="I1094" s="66">
        <v>23.1</v>
      </c>
    </row>
    <row r="1095" spans="2:9">
      <c r="B1095" s="64">
        <f t="shared" si="37"/>
        <v>45611</v>
      </c>
      <c r="C1095" s="65">
        <f t="shared" si="36"/>
        <v>6</v>
      </c>
      <c r="D1095" s="65">
        <f>IF(ISNUMBER(MATCH(B1095,Holidays!$E$5:$E$134,0)),1,'Data Export'!C1095)</f>
        <v>6</v>
      </c>
      <c r="E1095" s="66">
        <v>14</v>
      </c>
      <c r="F1095" s="66" t="str">
        <f ca="1">OFFSET('ToU Table'!$B$6,'Data Export'!E1095-1,'Data Export'!D1095-1)</f>
        <v>Standard</v>
      </c>
      <c r="G1095" s="66">
        <v>177.83</v>
      </c>
      <c r="H1095" s="66">
        <v>201</v>
      </c>
      <c r="I1095" s="66">
        <v>21.1</v>
      </c>
    </row>
    <row r="1096" spans="2:9">
      <c r="B1096" s="64">
        <f t="shared" si="37"/>
        <v>45611</v>
      </c>
      <c r="C1096" s="65">
        <f t="shared" si="36"/>
        <v>6</v>
      </c>
      <c r="D1096" s="65">
        <f>IF(ISNUMBER(MATCH(B1096,Holidays!$E$5:$E$134,0)),1,'Data Export'!C1096)</f>
        <v>6</v>
      </c>
      <c r="E1096" s="66">
        <v>15</v>
      </c>
      <c r="F1096" s="66" t="str">
        <f ca="1">OFFSET('ToU Table'!$B$6,'Data Export'!E1096-1,'Data Export'!D1096-1)</f>
        <v>Standard</v>
      </c>
      <c r="G1096" s="66">
        <v>179.58</v>
      </c>
      <c r="H1096" s="66">
        <v>201</v>
      </c>
      <c r="I1096" s="66">
        <v>17.899999999999999</v>
      </c>
    </row>
    <row r="1097" spans="2:9">
      <c r="B1097" s="64">
        <f t="shared" si="37"/>
        <v>45611</v>
      </c>
      <c r="C1097" s="65">
        <f t="shared" si="36"/>
        <v>6</v>
      </c>
      <c r="D1097" s="65">
        <f>IF(ISNUMBER(MATCH(B1097,Holidays!$E$5:$E$134,0)),1,'Data Export'!C1097)</f>
        <v>6</v>
      </c>
      <c r="E1097" s="66">
        <v>16</v>
      </c>
      <c r="F1097" s="66" t="str">
        <f ca="1">OFFSET('ToU Table'!$B$6,'Data Export'!E1097-1,'Data Export'!D1097-1)</f>
        <v>Standard</v>
      </c>
      <c r="G1097" s="66">
        <v>223.42</v>
      </c>
      <c r="H1097" s="66">
        <v>266.95</v>
      </c>
      <c r="I1097" s="66">
        <v>2</v>
      </c>
    </row>
    <row r="1098" spans="2:9">
      <c r="B1098" s="64">
        <f t="shared" si="37"/>
        <v>45611</v>
      </c>
      <c r="C1098" s="65">
        <f t="shared" si="36"/>
        <v>6</v>
      </c>
      <c r="D1098" s="65">
        <f>IF(ISNUMBER(MATCH(B1098,Holidays!$E$5:$E$134,0)),1,'Data Export'!C1098)</f>
        <v>6</v>
      </c>
      <c r="E1098" s="66">
        <v>17</v>
      </c>
      <c r="F1098" s="66" t="str">
        <f ca="1">OFFSET('ToU Table'!$B$6,'Data Export'!E1098-1,'Data Export'!D1098-1)</f>
        <v>Standard</v>
      </c>
      <c r="G1098" s="66">
        <v>254.83</v>
      </c>
      <c r="H1098" s="66">
        <v>276.95</v>
      </c>
      <c r="I1098" s="66">
        <v>2</v>
      </c>
    </row>
    <row r="1099" spans="2:9">
      <c r="B1099" s="64">
        <f t="shared" si="37"/>
        <v>45611</v>
      </c>
      <c r="C1099" s="65">
        <f t="shared" si="36"/>
        <v>6</v>
      </c>
      <c r="D1099" s="65">
        <f>IF(ISNUMBER(MATCH(B1099,Holidays!$E$5:$E$134,0)),1,'Data Export'!C1099)</f>
        <v>6</v>
      </c>
      <c r="E1099" s="66">
        <v>18</v>
      </c>
      <c r="F1099" s="66" t="str">
        <f ca="1">OFFSET('ToU Table'!$B$6,'Data Export'!E1099-1,'Data Export'!D1099-1)</f>
        <v>Standard</v>
      </c>
      <c r="G1099" s="66">
        <v>359.2</v>
      </c>
      <c r="H1099" s="66">
        <v>359.2</v>
      </c>
      <c r="I1099" s="66">
        <v>85.1</v>
      </c>
    </row>
    <row r="1100" spans="2:9">
      <c r="B1100" s="64">
        <f t="shared" si="37"/>
        <v>45611</v>
      </c>
      <c r="C1100" s="65">
        <f t="shared" si="36"/>
        <v>6</v>
      </c>
      <c r="D1100" s="65">
        <f>IF(ISNUMBER(MATCH(B1100,Holidays!$E$5:$E$134,0)),1,'Data Export'!C1100)</f>
        <v>6</v>
      </c>
      <c r="E1100" s="66">
        <v>19</v>
      </c>
      <c r="F1100" s="66" t="str">
        <f ca="1">OFFSET('ToU Table'!$B$6,'Data Export'!E1100-1,'Data Export'!D1100-1)</f>
        <v>Peak</v>
      </c>
      <c r="G1100" s="66">
        <v>360.22</v>
      </c>
      <c r="H1100" s="66">
        <v>360.22</v>
      </c>
      <c r="I1100" s="66">
        <v>2</v>
      </c>
    </row>
    <row r="1101" spans="2:9">
      <c r="B1101" s="64">
        <f t="shared" si="37"/>
        <v>45611</v>
      </c>
      <c r="C1101" s="65">
        <f t="shared" si="36"/>
        <v>6</v>
      </c>
      <c r="D1101" s="65">
        <f>IF(ISNUMBER(MATCH(B1101,Holidays!$E$5:$E$134,0)),1,'Data Export'!C1101)</f>
        <v>6</v>
      </c>
      <c r="E1101" s="66">
        <v>20</v>
      </c>
      <c r="F1101" s="66" t="str">
        <f ca="1">OFFSET('ToU Table'!$B$6,'Data Export'!E1101-1,'Data Export'!D1101-1)</f>
        <v>Peak</v>
      </c>
      <c r="G1101" s="66">
        <v>360.22</v>
      </c>
      <c r="H1101" s="66">
        <v>360.22</v>
      </c>
      <c r="I1101" s="66">
        <v>17</v>
      </c>
    </row>
    <row r="1102" spans="2:9">
      <c r="B1102" s="64">
        <f t="shared" si="37"/>
        <v>45611</v>
      </c>
      <c r="C1102" s="65">
        <f t="shared" si="36"/>
        <v>6</v>
      </c>
      <c r="D1102" s="65">
        <f>IF(ISNUMBER(MATCH(B1102,Holidays!$E$5:$E$134,0)),1,'Data Export'!C1102)</f>
        <v>6</v>
      </c>
      <c r="E1102" s="66">
        <v>21</v>
      </c>
      <c r="F1102" s="66" t="str">
        <f ca="1">OFFSET('ToU Table'!$B$6,'Data Export'!E1102-1,'Data Export'!D1102-1)</f>
        <v>Peak</v>
      </c>
      <c r="G1102" s="66">
        <v>360.19</v>
      </c>
      <c r="H1102" s="66">
        <v>360.19</v>
      </c>
      <c r="I1102" s="66">
        <v>116.5</v>
      </c>
    </row>
    <row r="1103" spans="2:9">
      <c r="B1103" s="64">
        <f t="shared" si="37"/>
        <v>45611</v>
      </c>
      <c r="C1103" s="65">
        <f t="shared" si="36"/>
        <v>6</v>
      </c>
      <c r="D1103" s="65">
        <f>IF(ISNUMBER(MATCH(B1103,Holidays!$E$5:$E$134,0)),1,'Data Export'!C1103)</f>
        <v>6</v>
      </c>
      <c r="E1103" s="66">
        <v>22</v>
      </c>
      <c r="F1103" s="66" t="str">
        <f ca="1">OFFSET('ToU Table'!$B$6,'Data Export'!E1103-1,'Data Export'!D1103-1)</f>
        <v>Standard</v>
      </c>
      <c r="G1103" s="66">
        <v>237.86</v>
      </c>
      <c r="H1103" s="66">
        <v>237.86</v>
      </c>
      <c r="I1103" s="66">
        <v>109.4</v>
      </c>
    </row>
    <row r="1104" spans="2:9">
      <c r="B1104" s="64">
        <f t="shared" si="37"/>
        <v>45611</v>
      </c>
      <c r="C1104" s="65">
        <f t="shared" si="36"/>
        <v>6</v>
      </c>
      <c r="D1104" s="65">
        <f>IF(ISNUMBER(MATCH(B1104,Holidays!$E$5:$E$134,0)),1,'Data Export'!C1104)</f>
        <v>6</v>
      </c>
      <c r="E1104" s="66">
        <v>23</v>
      </c>
      <c r="F1104" s="66" t="str">
        <f ca="1">OFFSET('ToU Table'!$B$6,'Data Export'!E1104-1,'Data Export'!D1104-1)</f>
        <v>Off-peak</v>
      </c>
      <c r="G1104" s="66">
        <v>145.69</v>
      </c>
      <c r="H1104" s="66">
        <v>360.22</v>
      </c>
      <c r="I1104" s="66">
        <v>154.4</v>
      </c>
    </row>
    <row r="1105" spans="2:9">
      <c r="B1105" s="64">
        <f t="shared" si="37"/>
        <v>45611</v>
      </c>
      <c r="C1105" s="65">
        <f t="shared" si="36"/>
        <v>6</v>
      </c>
      <c r="D1105" s="65">
        <f>IF(ISNUMBER(MATCH(B1105,Holidays!$E$5:$E$134,0)),1,'Data Export'!C1105)</f>
        <v>6</v>
      </c>
      <c r="E1105" s="66">
        <v>24</v>
      </c>
      <c r="F1105" s="66" t="str">
        <f ca="1">OFFSET('ToU Table'!$B$6,'Data Export'!E1105-1,'Data Export'!D1105-1)</f>
        <v>Off-peak</v>
      </c>
      <c r="G1105" s="66">
        <v>143.54</v>
      </c>
      <c r="H1105" s="66">
        <v>360.22</v>
      </c>
      <c r="I1105" s="66">
        <v>155.1</v>
      </c>
    </row>
    <row r="1106" spans="2:9">
      <c r="B1106" s="64">
        <f t="shared" si="37"/>
        <v>45612</v>
      </c>
      <c r="C1106" s="65">
        <f t="shared" si="36"/>
        <v>7</v>
      </c>
      <c r="D1106" s="65">
        <f>IF(ISNUMBER(MATCH(B1106,Holidays!$E$5:$E$134,0)),1,'Data Export'!C1106)</f>
        <v>7</v>
      </c>
      <c r="E1106" s="66">
        <v>1</v>
      </c>
      <c r="F1106" s="66" t="str">
        <f ca="1">OFFSET('ToU Table'!$B$6,'Data Export'!E1106-1,'Data Export'!D1106-1)</f>
        <v>Off-peak</v>
      </c>
      <c r="G1106" s="66">
        <v>144.36000000000001</v>
      </c>
      <c r="H1106" s="66">
        <v>352.61</v>
      </c>
      <c r="I1106" s="66">
        <v>164.7</v>
      </c>
    </row>
    <row r="1107" spans="2:9">
      <c r="B1107" s="64">
        <f t="shared" si="37"/>
        <v>45612</v>
      </c>
      <c r="C1107" s="65">
        <f t="shared" si="36"/>
        <v>7</v>
      </c>
      <c r="D1107" s="65">
        <f>IF(ISNUMBER(MATCH(B1107,Holidays!$E$5:$E$134,0)),1,'Data Export'!C1107)</f>
        <v>7</v>
      </c>
      <c r="E1107" s="66">
        <v>2</v>
      </c>
      <c r="F1107" s="66" t="str">
        <f ca="1">OFFSET('ToU Table'!$B$6,'Data Export'!E1107-1,'Data Export'!D1107-1)</f>
        <v>Off-peak</v>
      </c>
      <c r="G1107" s="66">
        <v>144.66999999999999</v>
      </c>
      <c r="H1107" s="66">
        <v>352.61</v>
      </c>
      <c r="I1107" s="66">
        <v>166.2</v>
      </c>
    </row>
    <row r="1108" spans="2:9">
      <c r="B1108" s="64">
        <f t="shared" si="37"/>
        <v>45612</v>
      </c>
      <c r="C1108" s="65">
        <f t="shared" si="36"/>
        <v>7</v>
      </c>
      <c r="D1108" s="65">
        <f>IF(ISNUMBER(MATCH(B1108,Holidays!$E$5:$E$134,0)),1,'Data Export'!C1108)</f>
        <v>7</v>
      </c>
      <c r="E1108" s="66">
        <v>3</v>
      </c>
      <c r="F1108" s="66" t="str">
        <f ca="1">OFFSET('ToU Table'!$B$6,'Data Export'!E1108-1,'Data Export'!D1108-1)</f>
        <v>Off-peak</v>
      </c>
      <c r="G1108" s="66">
        <v>144.9</v>
      </c>
      <c r="H1108" s="66">
        <v>352.61</v>
      </c>
      <c r="I1108" s="66">
        <v>167.3</v>
      </c>
    </row>
    <row r="1109" spans="2:9">
      <c r="B1109" s="64">
        <f t="shared" si="37"/>
        <v>45612</v>
      </c>
      <c r="C1109" s="65">
        <f t="shared" si="36"/>
        <v>7</v>
      </c>
      <c r="D1109" s="65">
        <f>IF(ISNUMBER(MATCH(B1109,Holidays!$E$5:$E$134,0)),1,'Data Export'!C1109)</f>
        <v>7</v>
      </c>
      <c r="E1109" s="66">
        <v>4</v>
      </c>
      <c r="F1109" s="66" t="str">
        <f ca="1">OFFSET('ToU Table'!$B$6,'Data Export'!E1109-1,'Data Export'!D1109-1)</f>
        <v>Off-peak</v>
      </c>
      <c r="G1109" s="66">
        <v>144.81</v>
      </c>
      <c r="H1109" s="66">
        <v>352.61</v>
      </c>
      <c r="I1109" s="66">
        <v>166.2</v>
      </c>
    </row>
    <row r="1110" spans="2:9">
      <c r="B1110" s="64">
        <f t="shared" si="37"/>
        <v>45612</v>
      </c>
      <c r="C1110" s="65">
        <f t="shared" si="36"/>
        <v>7</v>
      </c>
      <c r="D1110" s="65">
        <f>IF(ISNUMBER(MATCH(B1110,Holidays!$E$5:$E$134,0)),1,'Data Export'!C1110)</f>
        <v>7</v>
      </c>
      <c r="E1110" s="66">
        <v>5</v>
      </c>
      <c r="F1110" s="66" t="str">
        <f ca="1">OFFSET('ToU Table'!$B$6,'Data Export'!E1110-1,'Data Export'!D1110-1)</f>
        <v>Off-peak</v>
      </c>
      <c r="G1110" s="66">
        <v>143.75</v>
      </c>
      <c r="H1110" s="66">
        <v>352.61</v>
      </c>
      <c r="I1110" s="66">
        <v>174.4</v>
      </c>
    </row>
    <row r="1111" spans="2:9">
      <c r="B1111" s="64">
        <f t="shared" si="37"/>
        <v>45612</v>
      </c>
      <c r="C1111" s="65">
        <f t="shared" si="36"/>
        <v>7</v>
      </c>
      <c r="D1111" s="65">
        <f>IF(ISNUMBER(MATCH(B1111,Holidays!$E$5:$E$134,0)),1,'Data Export'!C1111)</f>
        <v>7</v>
      </c>
      <c r="E1111" s="66">
        <v>6</v>
      </c>
      <c r="F1111" s="66" t="str">
        <f ca="1">OFFSET('ToU Table'!$B$6,'Data Export'!E1111-1,'Data Export'!D1111-1)</f>
        <v>Off-peak</v>
      </c>
      <c r="G1111" s="66">
        <v>143.4</v>
      </c>
      <c r="H1111" s="66">
        <v>352.61</v>
      </c>
      <c r="I1111" s="66">
        <v>99</v>
      </c>
    </row>
    <row r="1112" spans="2:9">
      <c r="B1112" s="64">
        <f t="shared" si="37"/>
        <v>45612</v>
      </c>
      <c r="C1112" s="65">
        <f t="shared" si="36"/>
        <v>7</v>
      </c>
      <c r="D1112" s="65">
        <f>IF(ISNUMBER(MATCH(B1112,Holidays!$E$5:$E$134,0)),1,'Data Export'!C1112)</f>
        <v>7</v>
      </c>
      <c r="E1112" s="66">
        <v>7</v>
      </c>
      <c r="F1112" s="66" t="str">
        <f ca="1">OFFSET('ToU Table'!$B$6,'Data Export'!E1112-1,'Data Export'!D1112-1)</f>
        <v>Off-peak</v>
      </c>
      <c r="G1112" s="66">
        <v>132</v>
      </c>
      <c r="H1112" s="66">
        <v>352.61</v>
      </c>
      <c r="I1112" s="66">
        <v>69</v>
      </c>
    </row>
    <row r="1113" spans="2:9">
      <c r="B1113" s="64">
        <f t="shared" si="37"/>
        <v>45612</v>
      </c>
      <c r="C1113" s="65">
        <f t="shared" si="36"/>
        <v>7</v>
      </c>
      <c r="D1113" s="65">
        <f>IF(ISNUMBER(MATCH(B1113,Holidays!$E$5:$E$134,0)),1,'Data Export'!C1113)</f>
        <v>7</v>
      </c>
      <c r="E1113" s="66">
        <v>8</v>
      </c>
      <c r="F1113" s="66" t="str">
        <f ca="1">OFFSET('ToU Table'!$B$6,'Data Export'!E1113-1,'Data Export'!D1113-1)</f>
        <v>Standard</v>
      </c>
      <c r="G1113" s="66">
        <v>201.58</v>
      </c>
      <c r="H1113" s="66">
        <v>352.61</v>
      </c>
      <c r="I1113" s="66">
        <v>94</v>
      </c>
    </row>
    <row r="1114" spans="2:9">
      <c r="B1114" s="64">
        <f t="shared" si="37"/>
        <v>45612</v>
      </c>
      <c r="C1114" s="65">
        <f t="shared" si="36"/>
        <v>7</v>
      </c>
      <c r="D1114" s="65">
        <f>IF(ISNUMBER(MATCH(B1114,Holidays!$E$5:$E$134,0)),1,'Data Export'!C1114)</f>
        <v>7</v>
      </c>
      <c r="E1114" s="66">
        <v>9</v>
      </c>
      <c r="F1114" s="66" t="str">
        <f ca="1">OFFSET('ToU Table'!$B$6,'Data Export'!E1114-1,'Data Export'!D1114-1)</f>
        <v>Standard</v>
      </c>
      <c r="G1114" s="66">
        <v>230.04</v>
      </c>
      <c r="H1114" s="66">
        <v>352.61</v>
      </c>
      <c r="I1114" s="66">
        <v>105</v>
      </c>
    </row>
    <row r="1115" spans="2:9">
      <c r="B1115" s="64">
        <f t="shared" si="37"/>
        <v>45612</v>
      </c>
      <c r="C1115" s="65">
        <f t="shared" si="36"/>
        <v>7</v>
      </c>
      <c r="D1115" s="65">
        <f>IF(ISNUMBER(MATCH(B1115,Holidays!$E$5:$E$134,0)),1,'Data Export'!C1115)</f>
        <v>7</v>
      </c>
      <c r="E1115" s="66">
        <v>10</v>
      </c>
      <c r="F1115" s="66" t="str">
        <f ca="1">OFFSET('ToU Table'!$B$6,'Data Export'!E1115-1,'Data Export'!D1115-1)</f>
        <v>Standard</v>
      </c>
      <c r="G1115" s="66">
        <v>229.58</v>
      </c>
      <c r="H1115" s="66">
        <v>319.94</v>
      </c>
      <c r="I1115" s="66">
        <v>109</v>
      </c>
    </row>
    <row r="1116" spans="2:9">
      <c r="B1116" s="64">
        <f t="shared" si="37"/>
        <v>45612</v>
      </c>
      <c r="C1116" s="65">
        <f t="shared" si="36"/>
        <v>7</v>
      </c>
      <c r="D1116" s="65">
        <f>IF(ISNUMBER(MATCH(B1116,Holidays!$E$5:$E$134,0)),1,'Data Export'!C1116)</f>
        <v>7</v>
      </c>
      <c r="E1116" s="66">
        <v>11</v>
      </c>
      <c r="F1116" s="66" t="str">
        <f ca="1">OFFSET('ToU Table'!$B$6,'Data Export'!E1116-1,'Data Export'!D1116-1)</f>
        <v>Standard</v>
      </c>
      <c r="G1116" s="66">
        <v>194.43</v>
      </c>
      <c r="H1116" s="66">
        <v>352.61</v>
      </c>
      <c r="I1116" s="66">
        <v>62</v>
      </c>
    </row>
    <row r="1117" spans="2:9">
      <c r="B1117" s="64">
        <f t="shared" si="37"/>
        <v>45612</v>
      </c>
      <c r="C1117" s="65">
        <f t="shared" si="36"/>
        <v>7</v>
      </c>
      <c r="D1117" s="65">
        <f>IF(ISNUMBER(MATCH(B1117,Holidays!$E$5:$E$134,0)),1,'Data Export'!C1117)</f>
        <v>7</v>
      </c>
      <c r="E1117" s="66">
        <v>12</v>
      </c>
      <c r="F1117" s="66" t="str">
        <f ca="1">OFFSET('ToU Table'!$B$6,'Data Export'!E1117-1,'Data Export'!D1117-1)</f>
        <v>Standard</v>
      </c>
      <c r="G1117" s="66">
        <v>192.36</v>
      </c>
      <c r="H1117" s="66">
        <v>319.94</v>
      </c>
      <c r="I1117" s="66">
        <v>51</v>
      </c>
    </row>
    <row r="1118" spans="2:9">
      <c r="B1118" s="64">
        <f t="shared" si="37"/>
        <v>45612</v>
      </c>
      <c r="C1118" s="65">
        <f t="shared" si="36"/>
        <v>7</v>
      </c>
      <c r="D1118" s="65">
        <f>IF(ISNUMBER(MATCH(B1118,Holidays!$E$5:$E$134,0)),1,'Data Export'!C1118)</f>
        <v>7</v>
      </c>
      <c r="E1118" s="66">
        <v>13</v>
      </c>
      <c r="F1118" s="66" t="str">
        <f ca="1">OFFSET('ToU Table'!$B$6,'Data Export'!E1118-1,'Data Export'!D1118-1)</f>
        <v>Off-peak</v>
      </c>
      <c r="G1118" s="66">
        <v>132</v>
      </c>
      <c r="H1118" s="66">
        <v>140.99</v>
      </c>
      <c r="I1118" s="66">
        <v>149</v>
      </c>
    </row>
    <row r="1119" spans="2:9">
      <c r="B1119" s="64">
        <f t="shared" si="37"/>
        <v>45612</v>
      </c>
      <c r="C1119" s="65">
        <f t="shared" si="36"/>
        <v>7</v>
      </c>
      <c r="D1119" s="65">
        <f>IF(ISNUMBER(MATCH(B1119,Holidays!$E$5:$E$134,0)),1,'Data Export'!C1119)</f>
        <v>7</v>
      </c>
      <c r="E1119" s="66">
        <v>14</v>
      </c>
      <c r="F1119" s="66" t="str">
        <f ca="1">OFFSET('ToU Table'!$B$6,'Data Export'!E1119-1,'Data Export'!D1119-1)</f>
        <v>Off-peak</v>
      </c>
      <c r="G1119" s="66">
        <v>132</v>
      </c>
      <c r="H1119" s="66">
        <v>141</v>
      </c>
      <c r="I1119" s="66">
        <v>128</v>
      </c>
    </row>
    <row r="1120" spans="2:9">
      <c r="B1120" s="64">
        <f t="shared" si="37"/>
        <v>45612</v>
      </c>
      <c r="C1120" s="65">
        <f t="shared" si="36"/>
        <v>7</v>
      </c>
      <c r="D1120" s="65">
        <f>IF(ISNUMBER(MATCH(B1120,Holidays!$E$5:$E$134,0)),1,'Data Export'!C1120)</f>
        <v>7</v>
      </c>
      <c r="E1120" s="66">
        <v>15</v>
      </c>
      <c r="F1120" s="66" t="str">
        <f ca="1">OFFSET('ToU Table'!$B$6,'Data Export'!E1120-1,'Data Export'!D1120-1)</f>
        <v>Off-peak</v>
      </c>
      <c r="G1120" s="66">
        <v>132</v>
      </c>
      <c r="H1120" s="66">
        <v>132</v>
      </c>
      <c r="I1120" s="66">
        <v>133</v>
      </c>
    </row>
    <row r="1121" spans="2:9">
      <c r="B1121" s="64">
        <f t="shared" si="37"/>
        <v>45612</v>
      </c>
      <c r="C1121" s="65">
        <f t="shared" si="36"/>
        <v>7</v>
      </c>
      <c r="D1121" s="65">
        <f>IF(ISNUMBER(MATCH(B1121,Holidays!$E$5:$E$134,0)),1,'Data Export'!C1121)</f>
        <v>7</v>
      </c>
      <c r="E1121" s="66">
        <v>16</v>
      </c>
      <c r="F1121" s="66" t="str">
        <f ca="1">OFFSET('ToU Table'!$B$6,'Data Export'!E1121-1,'Data Export'!D1121-1)</f>
        <v>Off-peak</v>
      </c>
      <c r="G1121" s="66">
        <v>132</v>
      </c>
      <c r="H1121" s="66">
        <v>136.5</v>
      </c>
      <c r="I1121" s="66">
        <v>145</v>
      </c>
    </row>
    <row r="1122" spans="2:9">
      <c r="B1122" s="64">
        <f t="shared" si="37"/>
        <v>45612</v>
      </c>
      <c r="C1122" s="65">
        <f t="shared" si="36"/>
        <v>7</v>
      </c>
      <c r="D1122" s="65">
        <f>IF(ISNUMBER(MATCH(B1122,Holidays!$E$5:$E$134,0)),1,'Data Export'!C1122)</f>
        <v>7</v>
      </c>
      <c r="E1122" s="66">
        <v>17</v>
      </c>
      <c r="F1122" s="66" t="str">
        <f ca="1">OFFSET('ToU Table'!$B$6,'Data Export'!E1122-1,'Data Export'!D1122-1)</f>
        <v>Off-peak</v>
      </c>
      <c r="G1122" s="66">
        <v>140.99</v>
      </c>
      <c r="H1122" s="66">
        <v>303.81</v>
      </c>
      <c r="I1122" s="66">
        <v>75</v>
      </c>
    </row>
    <row r="1123" spans="2:9">
      <c r="B1123" s="64">
        <f t="shared" si="37"/>
        <v>45612</v>
      </c>
      <c r="C1123" s="65">
        <f t="shared" si="36"/>
        <v>7</v>
      </c>
      <c r="D1123" s="65">
        <f>IF(ISNUMBER(MATCH(B1123,Holidays!$E$5:$E$134,0)),1,'Data Export'!C1123)</f>
        <v>7</v>
      </c>
      <c r="E1123" s="66">
        <v>18</v>
      </c>
      <c r="F1123" s="66" t="str">
        <f ca="1">OFFSET('ToU Table'!$B$6,'Data Export'!E1123-1,'Data Export'!D1123-1)</f>
        <v>Off-peak</v>
      </c>
      <c r="G1123" s="66">
        <v>250.07</v>
      </c>
      <c r="H1123" s="66">
        <v>250.07</v>
      </c>
      <c r="I1123" s="66">
        <v>205</v>
      </c>
    </row>
    <row r="1124" spans="2:9">
      <c r="B1124" s="64">
        <f t="shared" si="37"/>
        <v>45612</v>
      </c>
      <c r="C1124" s="65">
        <f t="shared" si="36"/>
        <v>7</v>
      </c>
      <c r="D1124" s="65">
        <f>IF(ISNUMBER(MATCH(B1124,Holidays!$E$5:$E$134,0)),1,'Data Export'!C1124)</f>
        <v>7</v>
      </c>
      <c r="E1124" s="66">
        <v>19</v>
      </c>
      <c r="F1124" s="66" t="str">
        <f ca="1">OFFSET('ToU Table'!$B$6,'Data Export'!E1124-1,'Data Export'!D1124-1)</f>
        <v>Standard</v>
      </c>
      <c r="G1124" s="66">
        <v>352.61</v>
      </c>
      <c r="H1124" s="66">
        <v>352.61</v>
      </c>
      <c r="I1124" s="66">
        <v>104.8</v>
      </c>
    </row>
    <row r="1125" spans="2:9">
      <c r="B1125" s="64">
        <f t="shared" si="37"/>
        <v>45612</v>
      </c>
      <c r="C1125" s="65">
        <f t="shared" si="36"/>
        <v>7</v>
      </c>
      <c r="D1125" s="65">
        <f>IF(ISNUMBER(MATCH(B1125,Holidays!$E$5:$E$134,0)),1,'Data Export'!C1125)</f>
        <v>7</v>
      </c>
      <c r="E1125" s="66">
        <v>20</v>
      </c>
      <c r="F1125" s="66" t="str">
        <f ca="1">OFFSET('ToU Table'!$B$6,'Data Export'!E1125-1,'Data Export'!D1125-1)</f>
        <v>Standard</v>
      </c>
      <c r="G1125" s="66">
        <v>352.61</v>
      </c>
      <c r="H1125" s="66">
        <v>352.61</v>
      </c>
      <c r="I1125" s="66">
        <v>105</v>
      </c>
    </row>
    <row r="1126" spans="2:9">
      <c r="B1126" s="64">
        <f t="shared" si="37"/>
        <v>45612</v>
      </c>
      <c r="C1126" s="65">
        <f t="shared" si="36"/>
        <v>7</v>
      </c>
      <c r="D1126" s="65">
        <f>IF(ISNUMBER(MATCH(B1126,Holidays!$E$5:$E$134,0)),1,'Data Export'!C1126)</f>
        <v>7</v>
      </c>
      <c r="E1126" s="66">
        <v>21</v>
      </c>
      <c r="F1126" s="66" t="str">
        <f ca="1">OFFSET('ToU Table'!$B$6,'Data Export'!E1126-1,'Data Export'!D1126-1)</f>
        <v>Off-peak</v>
      </c>
      <c r="G1126" s="66">
        <v>352.56</v>
      </c>
      <c r="H1126" s="66">
        <v>352.56</v>
      </c>
      <c r="I1126" s="66">
        <v>203.4</v>
      </c>
    </row>
    <row r="1127" spans="2:9">
      <c r="B1127" s="64">
        <f t="shared" si="37"/>
        <v>45612</v>
      </c>
      <c r="C1127" s="65">
        <f t="shared" si="36"/>
        <v>7</v>
      </c>
      <c r="D1127" s="65">
        <f>IF(ISNUMBER(MATCH(B1127,Holidays!$E$5:$E$134,0)),1,'Data Export'!C1127)</f>
        <v>7</v>
      </c>
      <c r="E1127" s="66">
        <v>22</v>
      </c>
      <c r="F1127" s="66" t="str">
        <f ca="1">OFFSET('ToU Table'!$B$6,'Data Export'!E1127-1,'Data Export'!D1127-1)</f>
        <v>Off-peak</v>
      </c>
      <c r="G1127" s="66">
        <v>196.29</v>
      </c>
      <c r="H1127" s="66">
        <v>196.29</v>
      </c>
      <c r="I1127" s="66">
        <v>173</v>
      </c>
    </row>
    <row r="1128" spans="2:9">
      <c r="B1128" s="64">
        <f t="shared" si="37"/>
        <v>45612</v>
      </c>
      <c r="C1128" s="65">
        <f t="shared" si="36"/>
        <v>7</v>
      </c>
      <c r="D1128" s="65">
        <f>IF(ISNUMBER(MATCH(B1128,Holidays!$E$5:$E$134,0)),1,'Data Export'!C1128)</f>
        <v>7</v>
      </c>
      <c r="E1128" s="66">
        <v>23</v>
      </c>
      <c r="F1128" s="66" t="str">
        <f ca="1">OFFSET('ToU Table'!$B$6,'Data Export'!E1128-1,'Data Export'!D1128-1)</f>
        <v>Off-peak</v>
      </c>
      <c r="G1128" s="66">
        <v>151</v>
      </c>
      <c r="H1128" s="66">
        <v>198.25</v>
      </c>
      <c r="I1128" s="66">
        <v>183.2</v>
      </c>
    </row>
    <row r="1129" spans="2:9">
      <c r="B1129" s="64">
        <f t="shared" si="37"/>
        <v>45612</v>
      </c>
      <c r="C1129" s="65">
        <f t="shared" si="36"/>
        <v>7</v>
      </c>
      <c r="D1129" s="65">
        <f>IF(ISNUMBER(MATCH(B1129,Holidays!$E$5:$E$134,0)),1,'Data Export'!C1129)</f>
        <v>7</v>
      </c>
      <c r="E1129" s="66">
        <v>24</v>
      </c>
      <c r="F1129" s="66" t="str">
        <f ca="1">OFFSET('ToU Table'!$B$6,'Data Export'!E1129-1,'Data Export'!D1129-1)</f>
        <v>Off-peak</v>
      </c>
      <c r="G1129" s="66">
        <v>149.31</v>
      </c>
      <c r="H1129" s="66">
        <v>198.25</v>
      </c>
      <c r="I1129" s="66">
        <v>175.1</v>
      </c>
    </row>
    <row r="1130" spans="2:9">
      <c r="B1130" s="64">
        <f t="shared" si="37"/>
        <v>45613</v>
      </c>
      <c r="C1130" s="65">
        <f t="shared" si="36"/>
        <v>1</v>
      </c>
      <c r="D1130" s="65">
        <f>IF(ISNUMBER(MATCH(B1130,Holidays!$E$5:$E$134,0)),1,'Data Export'!C1130)</f>
        <v>1</v>
      </c>
      <c r="E1130" s="66">
        <v>1</v>
      </c>
      <c r="F1130" s="66" t="str">
        <f ca="1">OFFSET('ToU Table'!$B$6,'Data Export'!E1130-1,'Data Export'!D1130-1)</f>
        <v>Off-peak</v>
      </c>
      <c r="G1130" s="66">
        <v>177.37</v>
      </c>
      <c r="H1130" s="66">
        <v>352.61</v>
      </c>
      <c r="I1130" s="66">
        <v>215</v>
      </c>
    </row>
    <row r="1131" spans="2:9">
      <c r="B1131" s="64">
        <f t="shared" si="37"/>
        <v>45613</v>
      </c>
      <c r="C1131" s="65">
        <f t="shared" ref="C1131:C1194" si="38">WEEKDAY(B1131)</f>
        <v>1</v>
      </c>
      <c r="D1131" s="65">
        <f>IF(ISNUMBER(MATCH(B1131,Holidays!$E$5:$E$134,0)),1,'Data Export'!C1131)</f>
        <v>1</v>
      </c>
      <c r="E1131" s="66">
        <v>2</v>
      </c>
      <c r="F1131" s="66" t="str">
        <f ca="1">OFFSET('ToU Table'!$B$6,'Data Export'!E1131-1,'Data Export'!D1131-1)</f>
        <v>Off-peak</v>
      </c>
      <c r="G1131" s="66">
        <v>177.31</v>
      </c>
      <c r="H1131" s="66">
        <v>352.61</v>
      </c>
      <c r="I1131" s="66">
        <v>215</v>
      </c>
    </row>
    <row r="1132" spans="2:9">
      <c r="B1132" s="64">
        <f t="shared" si="37"/>
        <v>45613</v>
      </c>
      <c r="C1132" s="65">
        <f t="shared" si="38"/>
        <v>1</v>
      </c>
      <c r="D1132" s="65">
        <f>IF(ISNUMBER(MATCH(B1132,Holidays!$E$5:$E$134,0)),1,'Data Export'!C1132)</f>
        <v>1</v>
      </c>
      <c r="E1132" s="66">
        <v>3</v>
      </c>
      <c r="F1132" s="66" t="str">
        <f ca="1">OFFSET('ToU Table'!$B$6,'Data Export'!E1132-1,'Data Export'!D1132-1)</f>
        <v>Off-peak</v>
      </c>
      <c r="G1132" s="66">
        <v>177.15</v>
      </c>
      <c r="H1132" s="66">
        <v>352.61</v>
      </c>
      <c r="I1132" s="66">
        <v>208</v>
      </c>
    </row>
    <row r="1133" spans="2:9">
      <c r="B1133" s="64">
        <f t="shared" si="37"/>
        <v>45613</v>
      </c>
      <c r="C1133" s="65">
        <f t="shared" si="38"/>
        <v>1</v>
      </c>
      <c r="D1133" s="65">
        <f>IF(ISNUMBER(MATCH(B1133,Holidays!$E$5:$E$134,0)),1,'Data Export'!C1133)</f>
        <v>1</v>
      </c>
      <c r="E1133" s="66">
        <v>4</v>
      </c>
      <c r="F1133" s="66" t="str">
        <f ca="1">OFFSET('ToU Table'!$B$6,'Data Export'!E1133-1,'Data Export'!D1133-1)</f>
        <v>Off-peak</v>
      </c>
      <c r="G1133" s="66">
        <v>177.19</v>
      </c>
      <c r="H1133" s="66">
        <v>352.61</v>
      </c>
      <c r="I1133" s="66">
        <v>212</v>
      </c>
    </row>
    <row r="1134" spans="2:9">
      <c r="B1134" s="64">
        <f t="shared" si="37"/>
        <v>45613</v>
      </c>
      <c r="C1134" s="65">
        <f t="shared" si="38"/>
        <v>1</v>
      </c>
      <c r="D1134" s="65">
        <f>IF(ISNUMBER(MATCH(B1134,Holidays!$E$5:$E$134,0)),1,'Data Export'!C1134)</f>
        <v>1</v>
      </c>
      <c r="E1134" s="66">
        <v>5</v>
      </c>
      <c r="F1134" s="66" t="str">
        <f ca="1">OFFSET('ToU Table'!$B$6,'Data Export'!E1134-1,'Data Export'!D1134-1)</f>
        <v>Off-peak</v>
      </c>
      <c r="G1134" s="66">
        <v>177.2</v>
      </c>
      <c r="H1134" s="66">
        <v>352.61</v>
      </c>
      <c r="I1134" s="66">
        <v>208</v>
      </c>
    </row>
    <row r="1135" spans="2:9">
      <c r="B1135" s="64">
        <f t="shared" si="37"/>
        <v>45613</v>
      </c>
      <c r="C1135" s="65">
        <f t="shared" si="38"/>
        <v>1</v>
      </c>
      <c r="D1135" s="65">
        <f>IF(ISNUMBER(MATCH(B1135,Holidays!$E$5:$E$134,0)),1,'Data Export'!C1135)</f>
        <v>1</v>
      </c>
      <c r="E1135" s="66">
        <v>6</v>
      </c>
      <c r="F1135" s="66" t="str">
        <f ca="1">OFFSET('ToU Table'!$B$6,'Data Export'!E1135-1,'Data Export'!D1135-1)</f>
        <v>Off-peak</v>
      </c>
      <c r="G1135" s="66">
        <v>132</v>
      </c>
      <c r="H1135" s="66">
        <v>352.61</v>
      </c>
      <c r="I1135" s="66">
        <v>49</v>
      </c>
    </row>
    <row r="1136" spans="2:9">
      <c r="B1136" s="64">
        <f t="shared" si="37"/>
        <v>45613</v>
      </c>
      <c r="C1136" s="65">
        <f t="shared" si="38"/>
        <v>1</v>
      </c>
      <c r="D1136" s="65">
        <f>IF(ISNUMBER(MATCH(B1136,Holidays!$E$5:$E$134,0)),1,'Data Export'!C1136)</f>
        <v>1</v>
      </c>
      <c r="E1136" s="66">
        <v>7</v>
      </c>
      <c r="F1136" s="66" t="str">
        <f ca="1">OFFSET('ToU Table'!$B$6,'Data Export'!E1136-1,'Data Export'!D1136-1)</f>
        <v>Off-peak</v>
      </c>
      <c r="G1136" s="66">
        <v>132</v>
      </c>
      <c r="H1136" s="66">
        <v>352.61</v>
      </c>
      <c r="I1136" s="66">
        <v>45</v>
      </c>
    </row>
    <row r="1137" spans="2:9">
      <c r="B1137" s="64">
        <f t="shared" si="37"/>
        <v>45613</v>
      </c>
      <c r="C1137" s="65">
        <f t="shared" si="38"/>
        <v>1</v>
      </c>
      <c r="D1137" s="65">
        <f>IF(ISNUMBER(MATCH(B1137,Holidays!$E$5:$E$134,0)),1,'Data Export'!C1137)</f>
        <v>1</v>
      </c>
      <c r="E1137" s="66">
        <v>8</v>
      </c>
      <c r="F1137" s="66" t="str">
        <f ca="1">OFFSET('ToU Table'!$B$6,'Data Export'!E1137-1,'Data Export'!D1137-1)</f>
        <v>Off-peak</v>
      </c>
      <c r="G1137" s="66">
        <v>137.52000000000001</v>
      </c>
      <c r="H1137" s="66">
        <v>352.61</v>
      </c>
      <c r="I1137" s="66">
        <v>94</v>
      </c>
    </row>
    <row r="1138" spans="2:9">
      <c r="B1138" s="64">
        <f t="shared" si="37"/>
        <v>45613</v>
      </c>
      <c r="C1138" s="65">
        <f t="shared" si="38"/>
        <v>1</v>
      </c>
      <c r="D1138" s="65">
        <f>IF(ISNUMBER(MATCH(B1138,Holidays!$E$5:$E$134,0)),1,'Data Export'!C1138)</f>
        <v>1</v>
      </c>
      <c r="E1138" s="66">
        <v>9</v>
      </c>
      <c r="F1138" s="66" t="str">
        <f ca="1">OFFSET('ToU Table'!$B$6,'Data Export'!E1138-1,'Data Export'!D1138-1)</f>
        <v>Off-peak</v>
      </c>
      <c r="G1138" s="66">
        <v>140.99</v>
      </c>
      <c r="H1138" s="66">
        <v>196.97</v>
      </c>
      <c r="I1138" s="66">
        <v>123</v>
      </c>
    </row>
    <row r="1139" spans="2:9">
      <c r="B1139" s="64">
        <f t="shared" si="37"/>
        <v>45613</v>
      </c>
      <c r="C1139" s="65">
        <f t="shared" si="38"/>
        <v>1</v>
      </c>
      <c r="D1139" s="65">
        <f>IF(ISNUMBER(MATCH(B1139,Holidays!$E$5:$E$134,0)),1,'Data Export'!C1139)</f>
        <v>1</v>
      </c>
      <c r="E1139" s="66">
        <v>10</v>
      </c>
      <c r="F1139" s="66" t="str">
        <f ca="1">OFFSET('ToU Table'!$B$6,'Data Export'!E1139-1,'Data Export'!D1139-1)</f>
        <v>Off-peak</v>
      </c>
      <c r="G1139" s="66">
        <v>132</v>
      </c>
      <c r="H1139" s="66">
        <v>171</v>
      </c>
      <c r="I1139" s="66">
        <v>128</v>
      </c>
    </row>
    <row r="1140" spans="2:9">
      <c r="B1140" s="64">
        <f t="shared" si="37"/>
        <v>45613</v>
      </c>
      <c r="C1140" s="65">
        <f t="shared" si="38"/>
        <v>1</v>
      </c>
      <c r="D1140" s="65">
        <f>IF(ISNUMBER(MATCH(B1140,Holidays!$E$5:$E$134,0)),1,'Data Export'!C1140)</f>
        <v>1</v>
      </c>
      <c r="E1140" s="66">
        <v>11</v>
      </c>
      <c r="F1140" s="66" t="str">
        <f ca="1">OFFSET('ToU Table'!$B$6,'Data Export'!E1140-1,'Data Export'!D1140-1)</f>
        <v>Off-peak</v>
      </c>
      <c r="G1140" s="66">
        <v>131.63999999999999</v>
      </c>
      <c r="H1140" s="66">
        <v>141</v>
      </c>
      <c r="I1140" s="66">
        <v>117</v>
      </c>
    </row>
    <row r="1141" spans="2:9">
      <c r="B1141" s="64">
        <f t="shared" si="37"/>
        <v>45613</v>
      </c>
      <c r="C1141" s="65">
        <f t="shared" si="38"/>
        <v>1</v>
      </c>
      <c r="D1141" s="65">
        <f>IF(ISNUMBER(MATCH(B1141,Holidays!$E$5:$E$134,0)),1,'Data Export'!C1141)</f>
        <v>1</v>
      </c>
      <c r="E1141" s="66">
        <v>12</v>
      </c>
      <c r="F1141" s="66" t="str">
        <f ca="1">OFFSET('ToU Table'!$B$6,'Data Export'!E1141-1,'Data Export'!D1141-1)</f>
        <v>Off-peak</v>
      </c>
      <c r="G1141" s="66">
        <v>131.99</v>
      </c>
      <c r="H1141" s="66">
        <v>141</v>
      </c>
      <c r="I1141" s="66">
        <v>120</v>
      </c>
    </row>
    <row r="1142" spans="2:9">
      <c r="B1142" s="64">
        <f t="shared" si="37"/>
        <v>45613</v>
      </c>
      <c r="C1142" s="65">
        <f t="shared" si="38"/>
        <v>1</v>
      </c>
      <c r="D1142" s="65">
        <f>IF(ISNUMBER(MATCH(B1142,Holidays!$E$5:$E$134,0)),1,'Data Export'!C1142)</f>
        <v>1</v>
      </c>
      <c r="E1142" s="66">
        <v>13</v>
      </c>
      <c r="F1142" s="66" t="str">
        <f ca="1">OFFSET('ToU Table'!$B$6,'Data Export'!E1142-1,'Data Export'!D1142-1)</f>
        <v>Off-peak</v>
      </c>
      <c r="G1142" s="66">
        <v>132</v>
      </c>
      <c r="H1142" s="66">
        <v>194.29</v>
      </c>
      <c r="I1142" s="66">
        <v>71</v>
      </c>
    </row>
    <row r="1143" spans="2:9">
      <c r="B1143" s="64">
        <f t="shared" si="37"/>
        <v>45613</v>
      </c>
      <c r="C1143" s="65">
        <f t="shared" si="38"/>
        <v>1</v>
      </c>
      <c r="D1143" s="65">
        <f>IF(ISNUMBER(MATCH(B1143,Holidays!$E$5:$E$134,0)),1,'Data Export'!C1143)</f>
        <v>1</v>
      </c>
      <c r="E1143" s="66">
        <v>14</v>
      </c>
      <c r="F1143" s="66" t="str">
        <f ca="1">OFFSET('ToU Table'!$B$6,'Data Export'!E1143-1,'Data Export'!D1143-1)</f>
        <v>Off-peak</v>
      </c>
      <c r="G1143" s="66">
        <v>130.16999999999999</v>
      </c>
      <c r="H1143" s="66">
        <v>194.51</v>
      </c>
      <c r="I1143" s="66">
        <v>55</v>
      </c>
    </row>
    <row r="1144" spans="2:9">
      <c r="B1144" s="64">
        <f t="shared" si="37"/>
        <v>45613</v>
      </c>
      <c r="C1144" s="65">
        <f t="shared" si="38"/>
        <v>1</v>
      </c>
      <c r="D1144" s="65">
        <f>IF(ISNUMBER(MATCH(B1144,Holidays!$E$5:$E$134,0)),1,'Data Export'!C1144)</f>
        <v>1</v>
      </c>
      <c r="E1144" s="66">
        <v>15</v>
      </c>
      <c r="F1144" s="66" t="str">
        <f ca="1">OFFSET('ToU Table'!$B$6,'Data Export'!E1144-1,'Data Export'!D1144-1)</f>
        <v>Off-peak</v>
      </c>
      <c r="G1144" s="66">
        <v>124.59</v>
      </c>
      <c r="H1144" s="66">
        <v>193.39</v>
      </c>
      <c r="I1144" s="66">
        <v>45.2</v>
      </c>
    </row>
    <row r="1145" spans="2:9">
      <c r="B1145" s="64">
        <f t="shared" si="37"/>
        <v>45613</v>
      </c>
      <c r="C1145" s="65">
        <f t="shared" si="38"/>
        <v>1</v>
      </c>
      <c r="D1145" s="65">
        <f>IF(ISNUMBER(MATCH(B1145,Holidays!$E$5:$E$134,0)),1,'Data Export'!C1145)</f>
        <v>1</v>
      </c>
      <c r="E1145" s="66">
        <v>16</v>
      </c>
      <c r="F1145" s="66" t="str">
        <f ca="1">OFFSET('ToU Table'!$B$6,'Data Export'!E1145-1,'Data Export'!D1145-1)</f>
        <v>Off-peak</v>
      </c>
      <c r="G1145" s="66">
        <v>125.47</v>
      </c>
      <c r="H1145" s="66">
        <v>223.3</v>
      </c>
      <c r="I1145" s="66">
        <v>45.2</v>
      </c>
    </row>
    <row r="1146" spans="2:9">
      <c r="B1146" s="64">
        <f t="shared" si="37"/>
        <v>45613</v>
      </c>
      <c r="C1146" s="65">
        <f t="shared" si="38"/>
        <v>1</v>
      </c>
      <c r="D1146" s="65">
        <f>IF(ISNUMBER(MATCH(B1146,Holidays!$E$5:$E$134,0)),1,'Data Export'!C1146)</f>
        <v>1</v>
      </c>
      <c r="E1146" s="66">
        <v>17</v>
      </c>
      <c r="F1146" s="66" t="str">
        <f ca="1">OFFSET('ToU Table'!$B$6,'Data Export'!E1146-1,'Data Export'!D1146-1)</f>
        <v>Off-peak</v>
      </c>
      <c r="G1146" s="66">
        <v>132.22999999999999</v>
      </c>
      <c r="H1146" s="66">
        <v>255</v>
      </c>
      <c r="I1146" s="66">
        <v>45.2</v>
      </c>
    </row>
    <row r="1147" spans="2:9">
      <c r="B1147" s="64">
        <f t="shared" si="37"/>
        <v>45613</v>
      </c>
      <c r="C1147" s="65">
        <f t="shared" si="38"/>
        <v>1</v>
      </c>
      <c r="D1147" s="65">
        <f>IF(ISNUMBER(MATCH(B1147,Holidays!$E$5:$E$134,0)),1,'Data Export'!C1147)</f>
        <v>1</v>
      </c>
      <c r="E1147" s="66">
        <v>18</v>
      </c>
      <c r="F1147" s="66" t="str">
        <f ca="1">OFFSET('ToU Table'!$B$6,'Data Export'!E1147-1,'Data Export'!D1147-1)</f>
        <v>Off-peak</v>
      </c>
      <c r="G1147" s="66">
        <v>250.07</v>
      </c>
      <c r="H1147" s="66">
        <v>250.07</v>
      </c>
      <c r="I1147" s="66">
        <v>205</v>
      </c>
    </row>
    <row r="1148" spans="2:9">
      <c r="B1148" s="64">
        <f t="shared" si="37"/>
        <v>45613</v>
      </c>
      <c r="C1148" s="65">
        <f t="shared" si="38"/>
        <v>1</v>
      </c>
      <c r="D1148" s="65">
        <f>IF(ISNUMBER(MATCH(B1148,Holidays!$E$5:$E$134,0)),1,'Data Export'!C1148)</f>
        <v>1</v>
      </c>
      <c r="E1148" s="66">
        <v>19</v>
      </c>
      <c r="F1148" s="66" t="str">
        <f ca="1">OFFSET('ToU Table'!$B$6,'Data Export'!E1148-1,'Data Export'!D1148-1)</f>
        <v>Off-peak</v>
      </c>
      <c r="G1148" s="66">
        <v>352.61</v>
      </c>
      <c r="H1148" s="66">
        <v>352.61</v>
      </c>
      <c r="I1148" s="66">
        <v>105</v>
      </c>
    </row>
    <row r="1149" spans="2:9">
      <c r="B1149" s="64">
        <f t="shared" si="37"/>
        <v>45613</v>
      </c>
      <c r="C1149" s="65">
        <f t="shared" si="38"/>
        <v>1</v>
      </c>
      <c r="D1149" s="65">
        <f>IF(ISNUMBER(MATCH(B1149,Holidays!$E$5:$E$134,0)),1,'Data Export'!C1149)</f>
        <v>1</v>
      </c>
      <c r="E1149" s="66">
        <v>20</v>
      </c>
      <c r="F1149" s="66" t="str">
        <f ca="1">OFFSET('ToU Table'!$B$6,'Data Export'!E1149-1,'Data Export'!D1149-1)</f>
        <v>Off-peak</v>
      </c>
      <c r="G1149" s="66">
        <v>352.61</v>
      </c>
      <c r="H1149" s="66">
        <v>352.61</v>
      </c>
      <c r="I1149" s="66">
        <v>105.1</v>
      </c>
    </row>
    <row r="1150" spans="2:9">
      <c r="B1150" s="64">
        <f t="shared" si="37"/>
        <v>45613</v>
      </c>
      <c r="C1150" s="65">
        <f t="shared" si="38"/>
        <v>1</v>
      </c>
      <c r="D1150" s="65">
        <f>IF(ISNUMBER(MATCH(B1150,Holidays!$E$5:$E$134,0)),1,'Data Export'!C1150)</f>
        <v>1</v>
      </c>
      <c r="E1150" s="66">
        <v>21</v>
      </c>
      <c r="F1150" s="66" t="str">
        <f ca="1">OFFSET('ToU Table'!$B$6,'Data Export'!E1150-1,'Data Export'!D1150-1)</f>
        <v>Off-peak</v>
      </c>
      <c r="G1150" s="66">
        <v>352.57</v>
      </c>
      <c r="H1150" s="66">
        <v>352.57</v>
      </c>
      <c r="I1150" s="66">
        <v>203.7</v>
      </c>
    </row>
    <row r="1151" spans="2:9">
      <c r="B1151" s="64">
        <f t="shared" si="37"/>
        <v>45613</v>
      </c>
      <c r="C1151" s="65">
        <f t="shared" si="38"/>
        <v>1</v>
      </c>
      <c r="D1151" s="65">
        <f>IF(ISNUMBER(MATCH(B1151,Holidays!$E$5:$E$134,0)),1,'Data Export'!C1151)</f>
        <v>1</v>
      </c>
      <c r="E1151" s="66">
        <v>22</v>
      </c>
      <c r="F1151" s="66" t="str">
        <f ca="1">OFFSET('ToU Table'!$B$6,'Data Export'!E1151-1,'Data Export'!D1151-1)</f>
        <v>Off-peak</v>
      </c>
      <c r="G1151" s="66">
        <v>197.46</v>
      </c>
      <c r="H1151" s="66">
        <v>197.46</v>
      </c>
      <c r="I1151" s="66">
        <v>177</v>
      </c>
    </row>
    <row r="1152" spans="2:9">
      <c r="B1152" s="64">
        <f t="shared" si="37"/>
        <v>45613</v>
      </c>
      <c r="C1152" s="65">
        <f t="shared" si="38"/>
        <v>1</v>
      </c>
      <c r="D1152" s="65">
        <f>IF(ISNUMBER(MATCH(B1152,Holidays!$E$5:$E$134,0)),1,'Data Export'!C1152)</f>
        <v>1</v>
      </c>
      <c r="E1152" s="66">
        <v>23</v>
      </c>
      <c r="F1152" s="66" t="str">
        <f ca="1">OFFSET('ToU Table'!$B$6,'Data Export'!E1152-1,'Data Export'!D1152-1)</f>
        <v>Off-peak</v>
      </c>
      <c r="G1152" s="66">
        <v>177.64</v>
      </c>
      <c r="H1152" s="66">
        <v>188</v>
      </c>
      <c r="I1152" s="66">
        <v>205</v>
      </c>
    </row>
    <row r="1153" spans="2:9">
      <c r="B1153" s="64">
        <f t="shared" si="37"/>
        <v>45613</v>
      </c>
      <c r="C1153" s="65">
        <f t="shared" si="38"/>
        <v>1</v>
      </c>
      <c r="D1153" s="65">
        <f>IF(ISNUMBER(MATCH(B1153,Holidays!$E$5:$E$134,0)),1,'Data Export'!C1153)</f>
        <v>1</v>
      </c>
      <c r="E1153" s="66">
        <v>24</v>
      </c>
      <c r="F1153" s="66" t="str">
        <f ca="1">OFFSET('ToU Table'!$B$6,'Data Export'!E1153-1,'Data Export'!D1153-1)</f>
        <v>Off-peak</v>
      </c>
      <c r="G1153" s="66">
        <v>177.43</v>
      </c>
      <c r="H1153" s="66">
        <v>188</v>
      </c>
      <c r="I1153" s="66">
        <v>205</v>
      </c>
    </row>
    <row r="1154" spans="2:9">
      <c r="B1154" s="64">
        <f t="shared" si="37"/>
        <v>45614</v>
      </c>
      <c r="C1154" s="65">
        <f t="shared" si="38"/>
        <v>2</v>
      </c>
      <c r="D1154" s="65">
        <f>IF(ISNUMBER(MATCH(B1154,Holidays!$E$5:$E$134,0)),1,'Data Export'!C1154)</f>
        <v>2</v>
      </c>
      <c r="E1154" s="66">
        <v>1</v>
      </c>
      <c r="F1154" s="66" t="str">
        <f ca="1">OFFSET('ToU Table'!$B$6,'Data Export'!E1154-1,'Data Export'!D1154-1)</f>
        <v>Off-peak</v>
      </c>
      <c r="G1154" s="66">
        <v>141.71</v>
      </c>
      <c r="H1154" s="66">
        <v>352.61</v>
      </c>
      <c r="I1154" s="66">
        <v>168.9</v>
      </c>
    </row>
    <row r="1155" spans="2:9">
      <c r="B1155" s="64">
        <f t="shared" ref="B1155:B1218" si="39">B1131+1</f>
        <v>45614</v>
      </c>
      <c r="C1155" s="65">
        <f t="shared" si="38"/>
        <v>2</v>
      </c>
      <c r="D1155" s="65">
        <f>IF(ISNUMBER(MATCH(B1155,Holidays!$E$5:$E$134,0)),1,'Data Export'!C1155)</f>
        <v>2</v>
      </c>
      <c r="E1155" s="66">
        <v>2</v>
      </c>
      <c r="F1155" s="66" t="str">
        <f ca="1">OFFSET('ToU Table'!$B$6,'Data Export'!E1155-1,'Data Export'!D1155-1)</f>
        <v>Off-peak</v>
      </c>
      <c r="G1155" s="66">
        <v>142.30000000000001</v>
      </c>
      <c r="H1155" s="66">
        <v>352.61</v>
      </c>
      <c r="I1155" s="66">
        <v>171.7</v>
      </c>
    </row>
    <row r="1156" spans="2:9">
      <c r="B1156" s="64">
        <f t="shared" si="39"/>
        <v>45614</v>
      </c>
      <c r="C1156" s="65">
        <f t="shared" si="38"/>
        <v>2</v>
      </c>
      <c r="D1156" s="65">
        <f>IF(ISNUMBER(MATCH(B1156,Holidays!$E$5:$E$134,0)),1,'Data Export'!C1156)</f>
        <v>2</v>
      </c>
      <c r="E1156" s="66">
        <v>3</v>
      </c>
      <c r="F1156" s="66" t="str">
        <f ca="1">OFFSET('ToU Table'!$B$6,'Data Export'!E1156-1,'Data Export'!D1156-1)</f>
        <v>Off-peak</v>
      </c>
      <c r="G1156" s="66">
        <v>143.18</v>
      </c>
      <c r="H1156" s="66">
        <v>352.61</v>
      </c>
      <c r="I1156" s="66">
        <v>175.7</v>
      </c>
    </row>
    <row r="1157" spans="2:9">
      <c r="B1157" s="64">
        <f t="shared" si="39"/>
        <v>45614</v>
      </c>
      <c r="C1157" s="65">
        <f t="shared" si="38"/>
        <v>2</v>
      </c>
      <c r="D1157" s="65">
        <f>IF(ISNUMBER(MATCH(B1157,Holidays!$E$5:$E$134,0)),1,'Data Export'!C1157)</f>
        <v>2</v>
      </c>
      <c r="E1157" s="66">
        <v>4</v>
      </c>
      <c r="F1157" s="66" t="str">
        <f ca="1">OFFSET('ToU Table'!$B$6,'Data Export'!E1157-1,'Data Export'!D1157-1)</f>
        <v>Off-peak</v>
      </c>
      <c r="G1157" s="66">
        <v>143.08000000000001</v>
      </c>
      <c r="H1157" s="66">
        <v>352.61</v>
      </c>
      <c r="I1157" s="66">
        <v>174.6</v>
      </c>
    </row>
    <row r="1158" spans="2:9">
      <c r="B1158" s="64">
        <f t="shared" si="39"/>
        <v>45614</v>
      </c>
      <c r="C1158" s="65">
        <f t="shared" si="38"/>
        <v>2</v>
      </c>
      <c r="D1158" s="65">
        <f>IF(ISNUMBER(MATCH(B1158,Holidays!$E$5:$E$134,0)),1,'Data Export'!C1158)</f>
        <v>2</v>
      </c>
      <c r="E1158" s="66">
        <v>5</v>
      </c>
      <c r="F1158" s="66" t="str">
        <f ca="1">OFFSET('ToU Table'!$B$6,'Data Export'!E1158-1,'Data Export'!D1158-1)</f>
        <v>Off-peak</v>
      </c>
      <c r="G1158" s="66">
        <v>139.96</v>
      </c>
      <c r="H1158" s="66">
        <v>352.61</v>
      </c>
      <c r="I1158" s="66">
        <v>156.5</v>
      </c>
    </row>
    <row r="1159" spans="2:9">
      <c r="B1159" s="64">
        <f t="shared" si="39"/>
        <v>45614</v>
      </c>
      <c r="C1159" s="65">
        <f t="shared" si="38"/>
        <v>2</v>
      </c>
      <c r="D1159" s="65">
        <f>IF(ISNUMBER(MATCH(B1159,Holidays!$E$5:$E$134,0)),1,'Data Export'!C1159)</f>
        <v>2</v>
      </c>
      <c r="E1159" s="66">
        <v>6</v>
      </c>
      <c r="F1159" s="66" t="str">
        <f ca="1">OFFSET('ToU Table'!$B$6,'Data Export'!E1159-1,'Data Export'!D1159-1)</f>
        <v>Off-peak</v>
      </c>
      <c r="G1159" s="66">
        <v>247.42</v>
      </c>
      <c r="H1159" s="66">
        <v>247.42</v>
      </c>
      <c r="I1159" s="66">
        <v>75</v>
      </c>
    </row>
    <row r="1160" spans="2:9">
      <c r="B1160" s="64">
        <f t="shared" si="39"/>
        <v>45614</v>
      </c>
      <c r="C1160" s="65">
        <f t="shared" si="38"/>
        <v>2</v>
      </c>
      <c r="D1160" s="65">
        <f>IF(ISNUMBER(MATCH(B1160,Holidays!$E$5:$E$134,0)),1,'Data Export'!C1160)</f>
        <v>2</v>
      </c>
      <c r="E1160" s="66">
        <v>7</v>
      </c>
      <c r="F1160" s="66" t="str">
        <f ca="1">OFFSET('ToU Table'!$B$6,'Data Export'!E1160-1,'Data Export'!D1160-1)</f>
        <v>Standard</v>
      </c>
      <c r="G1160" s="66">
        <v>349.04</v>
      </c>
      <c r="H1160" s="66">
        <v>352.61</v>
      </c>
      <c r="I1160" s="66">
        <v>16</v>
      </c>
    </row>
    <row r="1161" spans="2:9">
      <c r="B1161" s="64">
        <f t="shared" si="39"/>
        <v>45614</v>
      </c>
      <c r="C1161" s="65">
        <f t="shared" si="38"/>
        <v>2</v>
      </c>
      <c r="D1161" s="65">
        <f>IF(ISNUMBER(MATCH(B1161,Holidays!$E$5:$E$134,0)),1,'Data Export'!C1161)</f>
        <v>2</v>
      </c>
      <c r="E1161" s="66">
        <v>8</v>
      </c>
      <c r="F1161" s="66" t="str">
        <f ca="1">OFFSET('ToU Table'!$B$6,'Data Export'!E1161-1,'Data Export'!D1161-1)</f>
        <v>Peak</v>
      </c>
      <c r="G1161" s="66">
        <v>347.32</v>
      </c>
      <c r="H1161" s="66">
        <v>352.61</v>
      </c>
      <c r="I1161" s="66">
        <v>4</v>
      </c>
    </row>
    <row r="1162" spans="2:9">
      <c r="B1162" s="64">
        <f t="shared" si="39"/>
        <v>45614</v>
      </c>
      <c r="C1162" s="65">
        <f t="shared" si="38"/>
        <v>2</v>
      </c>
      <c r="D1162" s="65">
        <f>IF(ISNUMBER(MATCH(B1162,Holidays!$E$5:$E$134,0)),1,'Data Export'!C1162)</f>
        <v>2</v>
      </c>
      <c r="E1162" s="66">
        <v>9</v>
      </c>
      <c r="F1162" s="66" t="str">
        <f ca="1">OFFSET('ToU Table'!$B$6,'Data Export'!E1162-1,'Data Export'!D1162-1)</f>
        <v>Peak</v>
      </c>
      <c r="G1162" s="66">
        <v>347.32</v>
      </c>
      <c r="H1162" s="66">
        <v>352.61</v>
      </c>
      <c r="I1162" s="66">
        <v>4</v>
      </c>
    </row>
    <row r="1163" spans="2:9">
      <c r="B1163" s="64">
        <f t="shared" si="39"/>
        <v>45614</v>
      </c>
      <c r="C1163" s="65">
        <f t="shared" si="38"/>
        <v>2</v>
      </c>
      <c r="D1163" s="65">
        <f>IF(ISNUMBER(MATCH(B1163,Holidays!$E$5:$E$134,0)),1,'Data Export'!C1163)</f>
        <v>2</v>
      </c>
      <c r="E1163" s="66">
        <v>10</v>
      </c>
      <c r="F1163" s="66" t="str">
        <f ca="1">OFFSET('ToU Table'!$B$6,'Data Export'!E1163-1,'Data Export'!D1163-1)</f>
        <v>Peak</v>
      </c>
      <c r="G1163" s="66">
        <v>347.32</v>
      </c>
      <c r="H1163" s="66">
        <v>352.61</v>
      </c>
      <c r="I1163" s="66">
        <v>6</v>
      </c>
    </row>
    <row r="1164" spans="2:9">
      <c r="B1164" s="64">
        <f t="shared" si="39"/>
        <v>45614</v>
      </c>
      <c r="C1164" s="65">
        <f t="shared" si="38"/>
        <v>2</v>
      </c>
      <c r="D1164" s="65">
        <f>IF(ISNUMBER(MATCH(B1164,Holidays!$E$5:$E$134,0)),1,'Data Export'!C1164)</f>
        <v>2</v>
      </c>
      <c r="E1164" s="66">
        <v>11</v>
      </c>
      <c r="F1164" s="66" t="str">
        <f ca="1">OFFSET('ToU Table'!$B$6,'Data Export'!E1164-1,'Data Export'!D1164-1)</f>
        <v>Standard</v>
      </c>
      <c r="G1164" s="66">
        <v>181.3</v>
      </c>
      <c r="H1164" s="66">
        <v>196.88</v>
      </c>
      <c r="I1164" s="66">
        <v>88</v>
      </c>
    </row>
    <row r="1165" spans="2:9">
      <c r="B1165" s="64">
        <f t="shared" si="39"/>
        <v>45614</v>
      </c>
      <c r="C1165" s="65">
        <f t="shared" si="38"/>
        <v>2</v>
      </c>
      <c r="D1165" s="65">
        <f>IF(ISNUMBER(MATCH(B1165,Holidays!$E$5:$E$134,0)),1,'Data Export'!C1165)</f>
        <v>2</v>
      </c>
      <c r="E1165" s="66">
        <v>12</v>
      </c>
      <c r="F1165" s="66" t="str">
        <f ca="1">OFFSET('ToU Table'!$B$6,'Data Export'!E1165-1,'Data Export'!D1165-1)</f>
        <v>Standard</v>
      </c>
      <c r="G1165" s="66">
        <v>178.66</v>
      </c>
      <c r="H1165" s="66">
        <v>191.49</v>
      </c>
      <c r="I1165" s="66">
        <v>95</v>
      </c>
    </row>
    <row r="1166" spans="2:9">
      <c r="B1166" s="64">
        <f t="shared" si="39"/>
        <v>45614</v>
      </c>
      <c r="C1166" s="65">
        <f t="shared" si="38"/>
        <v>2</v>
      </c>
      <c r="D1166" s="65">
        <f>IF(ISNUMBER(MATCH(B1166,Holidays!$E$5:$E$134,0)),1,'Data Export'!C1166)</f>
        <v>2</v>
      </c>
      <c r="E1166" s="66">
        <v>13</v>
      </c>
      <c r="F1166" s="66" t="str">
        <f ca="1">OFFSET('ToU Table'!$B$6,'Data Export'!E1166-1,'Data Export'!D1166-1)</f>
        <v>Standard</v>
      </c>
      <c r="G1166" s="66">
        <v>179.83</v>
      </c>
      <c r="H1166" s="66">
        <v>191.84</v>
      </c>
      <c r="I1166" s="66">
        <v>97</v>
      </c>
    </row>
    <row r="1167" spans="2:9">
      <c r="B1167" s="64">
        <f t="shared" si="39"/>
        <v>45614</v>
      </c>
      <c r="C1167" s="65">
        <f t="shared" si="38"/>
        <v>2</v>
      </c>
      <c r="D1167" s="65">
        <f>IF(ISNUMBER(MATCH(B1167,Holidays!$E$5:$E$134,0)),1,'Data Export'!C1167)</f>
        <v>2</v>
      </c>
      <c r="E1167" s="66">
        <v>14</v>
      </c>
      <c r="F1167" s="66" t="str">
        <f ca="1">OFFSET('ToU Table'!$B$6,'Data Export'!E1167-1,'Data Export'!D1167-1)</f>
        <v>Standard</v>
      </c>
      <c r="G1167" s="66">
        <v>171</v>
      </c>
      <c r="H1167" s="66">
        <v>192.31</v>
      </c>
      <c r="I1167" s="66">
        <v>61</v>
      </c>
    </row>
    <row r="1168" spans="2:9">
      <c r="B1168" s="64">
        <f t="shared" si="39"/>
        <v>45614</v>
      </c>
      <c r="C1168" s="65">
        <f t="shared" si="38"/>
        <v>2</v>
      </c>
      <c r="D1168" s="65">
        <f>IF(ISNUMBER(MATCH(B1168,Holidays!$E$5:$E$134,0)),1,'Data Export'!C1168)</f>
        <v>2</v>
      </c>
      <c r="E1168" s="66">
        <v>15</v>
      </c>
      <c r="F1168" s="66" t="str">
        <f ca="1">OFFSET('ToU Table'!$B$6,'Data Export'!E1168-1,'Data Export'!D1168-1)</f>
        <v>Standard</v>
      </c>
      <c r="G1168" s="66">
        <v>173.37</v>
      </c>
      <c r="H1168" s="66">
        <v>192.33</v>
      </c>
      <c r="I1168" s="66">
        <v>70</v>
      </c>
    </row>
    <row r="1169" spans="2:9">
      <c r="B1169" s="64">
        <f t="shared" si="39"/>
        <v>45614</v>
      </c>
      <c r="C1169" s="65">
        <f t="shared" si="38"/>
        <v>2</v>
      </c>
      <c r="D1169" s="65">
        <f>IF(ISNUMBER(MATCH(B1169,Holidays!$E$5:$E$134,0)),1,'Data Export'!C1169)</f>
        <v>2</v>
      </c>
      <c r="E1169" s="66">
        <v>16</v>
      </c>
      <c r="F1169" s="66" t="str">
        <f ca="1">OFFSET('ToU Table'!$B$6,'Data Export'!E1169-1,'Data Export'!D1169-1)</f>
        <v>Standard</v>
      </c>
      <c r="G1169" s="66">
        <v>225.17</v>
      </c>
      <c r="H1169" s="66">
        <v>231</v>
      </c>
      <c r="I1169" s="66">
        <v>47</v>
      </c>
    </row>
    <row r="1170" spans="2:9">
      <c r="B1170" s="64">
        <f t="shared" si="39"/>
        <v>45614</v>
      </c>
      <c r="C1170" s="65">
        <f t="shared" si="38"/>
        <v>2</v>
      </c>
      <c r="D1170" s="65">
        <f>IF(ISNUMBER(MATCH(B1170,Holidays!$E$5:$E$134,0)),1,'Data Export'!C1170)</f>
        <v>2</v>
      </c>
      <c r="E1170" s="66">
        <v>17</v>
      </c>
      <c r="F1170" s="66" t="str">
        <f ca="1">OFFSET('ToU Table'!$B$6,'Data Export'!E1170-1,'Data Export'!D1170-1)</f>
        <v>Standard</v>
      </c>
      <c r="G1170" s="66">
        <v>254.67</v>
      </c>
      <c r="H1170" s="66">
        <v>271.95</v>
      </c>
      <c r="I1170" s="66">
        <v>3.9</v>
      </c>
    </row>
    <row r="1171" spans="2:9">
      <c r="B1171" s="64">
        <f t="shared" si="39"/>
        <v>45614</v>
      </c>
      <c r="C1171" s="65">
        <f t="shared" si="38"/>
        <v>2</v>
      </c>
      <c r="D1171" s="65">
        <f>IF(ISNUMBER(MATCH(B1171,Holidays!$E$5:$E$134,0)),1,'Data Export'!C1171)</f>
        <v>2</v>
      </c>
      <c r="E1171" s="66">
        <v>18</v>
      </c>
      <c r="F1171" s="66" t="str">
        <f ca="1">OFFSET('ToU Table'!$B$6,'Data Export'!E1171-1,'Data Export'!D1171-1)</f>
        <v>Standard</v>
      </c>
      <c r="G1171" s="66">
        <v>352.18</v>
      </c>
      <c r="H1171" s="66">
        <v>352.61</v>
      </c>
      <c r="I1171" s="66">
        <v>71</v>
      </c>
    </row>
    <row r="1172" spans="2:9">
      <c r="B1172" s="64">
        <f t="shared" si="39"/>
        <v>45614</v>
      </c>
      <c r="C1172" s="65">
        <f t="shared" si="38"/>
        <v>2</v>
      </c>
      <c r="D1172" s="65">
        <f>IF(ISNUMBER(MATCH(B1172,Holidays!$E$5:$E$134,0)),1,'Data Export'!C1172)</f>
        <v>2</v>
      </c>
      <c r="E1172" s="66">
        <v>19</v>
      </c>
      <c r="F1172" s="66" t="str">
        <f ca="1">OFFSET('ToU Table'!$B$6,'Data Export'!E1172-1,'Data Export'!D1172-1)</f>
        <v>Peak</v>
      </c>
      <c r="G1172" s="66">
        <v>352.61</v>
      </c>
      <c r="H1172" s="66">
        <v>352.61</v>
      </c>
      <c r="I1172" s="66">
        <v>4</v>
      </c>
    </row>
    <row r="1173" spans="2:9">
      <c r="B1173" s="64">
        <f t="shared" si="39"/>
        <v>45614</v>
      </c>
      <c r="C1173" s="65">
        <f t="shared" si="38"/>
        <v>2</v>
      </c>
      <c r="D1173" s="65">
        <f>IF(ISNUMBER(MATCH(B1173,Holidays!$E$5:$E$134,0)),1,'Data Export'!C1173)</f>
        <v>2</v>
      </c>
      <c r="E1173" s="66">
        <v>20</v>
      </c>
      <c r="F1173" s="66" t="str">
        <f ca="1">OFFSET('ToU Table'!$B$6,'Data Export'!E1173-1,'Data Export'!D1173-1)</f>
        <v>Peak</v>
      </c>
      <c r="G1173" s="66">
        <v>352.61</v>
      </c>
      <c r="H1173" s="66">
        <v>352.61</v>
      </c>
      <c r="I1173" s="66">
        <v>4</v>
      </c>
    </row>
    <row r="1174" spans="2:9">
      <c r="B1174" s="64">
        <f t="shared" si="39"/>
        <v>45614</v>
      </c>
      <c r="C1174" s="65">
        <f t="shared" si="38"/>
        <v>2</v>
      </c>
      <c r="D1174" s="65">
        <f>IF(ISNUMBER(MATCH(B1174,Holidays!$E$5:$E$134,0)),1,'Data Export'!C1174)</f>
        <v>2</v>
      </c>
      <c r="E1174" s="66">
        <v>21</v>
      </c>
      <c r="F1174" s="66" t="str">
        <f ca="1">OFFSET('ToU Table'!$B$6,'Data Export'!E1174-1,'Data Export'!D1174-1)</f>
        <v>Peak</v>
      </c>
      <c r="G1174" s="66">
        <v>352.61</v>
      </c>
      <c r="H1174" s="66">
        <v>352.61</v>
      </c>
      <c r="I1174" s="66">
        <v>103.7</v>
      </c>
    </row>
    <row r="1175" spans="2:9">
      <c r="B1175" s="64">
        <f t="shared" si="39"/>
        <v>45614</v>
      </c>
      <c r="C1175" s="65">
        <f t="shared" si="38"/>
        <v>2</v>
      </c>
      <c r="D1175" s="65">
        <f>IF(ISNUMBER(MATCH(B1175,Holidays!$E$5:$E$134,0)),1,'Data Export'!C1175)</f>
        <v>2</v>
      </c>
      <c r="E1175" s="66">
        <v>22</v>
      </c>
      <c r="F1175" s="66" t="str">
        <f ca="1">OFFSET('ToU Table'!$B$6,'Data Export'!E1175-1,'Data Export'!D1175-1)</f>
        <v>Standard</v>
      </c>
      <c r="G1175" s="66">
        <v>247.07</v>
      </c>
      <c r="H1175" s="66">
        <v>247.07</v>
      </c>
      <c r="I1175" s="66">
        <v>144.80000000000001</v>
      </c>
    </row>
    <row r="1176" spans="2:9">
      <c r="B1176" s="64">
        <f t="shared" si="39"/>
        <v>45614</v>
      </c>
      <c r="C1176" s="65">
        <f t="shared" si="38"/>
        <v>2</v>
      </c>
      <c r="D1176" s="65">
        <f>IF(ISNUMBER(MATCH(B1176,Holidays!$E$5:$E$134,0)),1,'Data Export'!C1176)</f>
        <v>2</v>
      </c>
      <c r="E1176" s="66">
        <v>23</v>
      </c>
      <c r="F1176" s="66" t="str">
        <f ca="1">OFFSET('ToU Table'!$B$6,'Data Export'!E1176-1,'Data Export'!D1176-1)</f>
        <v>Off-peak</v>
      </c>
      <c r="G1176" s="66">
        <v>177.6</v>
      </c>
      <c r="H1176" s="66">
        <v>352.61</v>
      </c>
      <c r="I1176" s="66">
        <v>204</v>
      </c>
    </row>
    <row r="1177" spans="2:9">
      <c r="B1177" s="64">
        <f t="shared" si="39"/>
        <v>45614</v>
      </c>
      <c r="C1177" s="65">
        <f t="shared" si="38"/>
        <v>2</v>
      </c>
      <c r="D1177" s="65">
        <f>IF(ISNUMBER(MATCH(B1177,Holidays!$E$5:$E$134,0)),1,'Data Export'!C1177)</f>
        <v>2</v>
      </c>
      <c r="E1177" s="66">
        <v>24</v>
      </c>
      <c r="F1177" s="66" t="str">
        <f ca="1">OFFSET('ToU Table'!$B$6,'Data Export'!E1177-1,'Data Export'!D1177-1)</f>
        <v>Off-peak</v>
      </c>
      <c r="G1177" s="66">
        <v>177.37</v>
      </c>
      <c r="H1177" s="66">
        <v>352.61</v>
      </c>
      <c r="I1177" s="66">
        <v>204</v>
      </c>
    </row>
    <row r="1178" spans="2:9">
      <c r="B1178" s="64">
        <f t="shared" si="39"/>
        <v>45615</v>
      </c>
      <c r="C1178" s="65">
        <f t="shared" si="38"/>
        <v>3</v>
      </c>
      <c r="D1178" s="65">
        <f>IF(ISNUMBER(MATCH(B1178,Holidays!$E$5:$E$134,0)),1,'Data Export'!C1178)</f>
        <v>3</v>
      </c>
      <c r="E1178" s="66">
        <v>1</v>
      </c>
      <c r="F1178" s="66" t="str">
        <f ca="1">OFFSET('ToU Table'!$B$6,'Data Export'!E1178-1,'Data Export'!D1178-1)</f>
        <v>Off-peak</v>
      </c>
      <c r="G1178" s="66">
        <v>142.36000000000001</v>
      </c>
      <c r="H1178" s="66">
        <v>352.47</v>
      </c>
      <c r="I1178" s="66">
        <v>144.1</v>
      </c>
    </row>
    <row r="1179" spans="2:9">
      <c r="B1179" s="64">
        <f t="shared" si="39"/>
        <v>45615</v>
      </c>
      <c r="C1179" s="65">
        <f t="shared" si="38"/>
        <v>3</v>
      </c>
      <c r="D1179" s="65">
        <f>IF(ISNUMBER(MATCH(B1179,Holidays!$E$5:$E$134,0)),1,'Data Export'!C1179)</f>
        <v>3</v>
      </c>
      <c r="E1179" s="66">
        <v>2</v>
      </c>
      <c r="F1179" s="66" t="str">
        <f ca="1">OFFSET('ToU Table'!$B$6,'Data Export'!E1179-1,'Data Export'!D1179-1)</f>
        <v>Off-peak</v>
      </c>
      <c r="G1179" s="66">
        <v>141.59</v>
      </c>
      <c r="H1179" s="66">
        <v>352.47</v>
      </c>
      <c r="I1179" s="66">
        <v>139</v>
      </c>
    </row>
    <row r="1180" spans="2:9">
      <c r="B1180" s="64">
        <f t="shared" si="39"/>
        <v>45615</v>
      </c>
      <c r="C1180" s="65">
        <f t="shared" si="38"/>
        <v>3</v>
      </c>
      <c r="D1180" s="65">
        <f>IF(ISNUMBER(MATCH(B1180,Holidays!$E$5:$E$134,0)),1,'Data Export'!C1180)</f>
        <v>3</v>
      </c>
      <c r="E1180" s="66">
        <v>3</v>
      </c>
      <c r="F1180" s="66" t="str">
        <f ca="1">OFFSET('ToU Table'!$B$6,'Data Export'!E1180-1,'Data Export'!D1180-1)</f>
        <v>Off-peak</v>
      </c>
      <c r="G1180" s="66">
        <v>141.35</v>
      </c>
      <c r="H1180" s="66">
        <v>352.47</v>
      </c>
      <c r="I1180" s="66">
        <v>137.5</v>
      </c>
    </row>
    <row r="1181" spans="2:9">
      <c r="B1181" s="64">
        <f t="shared" si="39"/>
        <v>45615</v>
      </c>
      <c r="C1181" s="65">
        <f t="shared" si="38"/>
        <v>3</v>
      </c>
      <c r="D1181" s="65">
        <f>IF(ISNUMBER(MATCH(B1181,Holidays!$E$5:$E$134,0)),1,'Data Export'!C1181)</f>
        <v>3</v>
      </c>
      <c r="E1181" s="66">
        <v>4</v>
      </c>
      <c r="F1181" s="66" t="str">
        <f ca="1">OFFSET('ToU Table'!$B$6,'Data Export'!E1181-1,'Data Export'!D1181-1)</f>
        <v>Off-peak</v>
      </c>
      <c r="G1181" s="66">
        <v>141.80000000000001</v>
      </c>
      <c r="H1181" s="66">
        <v>352.47</v>
      </c>
      <c r="I1181" s="66">
        <v>136.30000000000001</v>
      </c>
    </row>
    <row r="1182" spans="2:9">
      <c r="B1182" s="64">
        <f t="shared" si="39"/>
        <v>45615</v>
      </c>
      <c r="C1182" s="65">
        <f t="shared" si="38"/>
        <v>3</v>
      </c>
      <c r="D1182" s="65">
        <f>IF(ISNUMBER(MATCH(B1182,Holidays!$E$5:$E$134,0)),1,'Data Export'!C1182)</f>
        <v>3</v>
      </c>
      <c r="E1182" s="66">
        <v>5</v>
      </c>
      <c r="F1182" s="66" t="str">
        <f ca="1">OFFSET('ToU Table'!$B$6,'Data Export'!E1182-1,'Data Export'!D1182-1)</f>
        <v>Off-peak</v>
      </c>
      <c r="G1182" s="66">
        <v>139.56</v>
      </c>
      <c r="H1182" s="66">
        <v>352.47</v>
      </c>
      <c r="I1182" s="66">
        <v>140.4</v>
      </c>
    </row>
    <row r="1183" spans="2:9">
      <c r="B1183" s="64">
        <f t="shared" si="39"/>
        <v>45615</v>
      </c>
      <c r="C1183" s="65">
        <f t="shared" si="38"/>
        <v>3</v>
      </c>
      <c r="D1183" s="65">
        <f>IF(ISNUMBER(MATCH(B1183,Holidays!$E$5:$E$134,0)),1,'Data Export'!C1183)</f>
        <v>3</v>
      </c>
      <c r="E1183" s="66">
        <v>6</v>
      </c>
      <c r="F1183" s="66" t="str">
        <f ca="1">OFFSET('ToU Table'!$B$6,'Data Export'!E1183-1,'Data Export'!D1183-1)</f>
        <v>Off-peak</v>
      </c>
      <c r="G1183" s="66">
        <v>175.35</v>
      </c>
      <c r="H1183" s="66">
        <v>190.99</v>
      </c>
      <c r="I1183" s="66">
        <v>99.7</v>
      </c>
    </row>
    <row r="1184" spans="2:9">
      <c r="B1184" s="64">
        <f t="shared" si="39"/>
        <v>45615</v>
      </c>
      <c r="C1184" s="65">
        <f t="shared" si="38"/>
        <v>3</v>
      </c>
      <c r="D1184" s="65">
        <f>IF(ISNUMBER(MATCH(B1184,Holidays!$E$5:$E$134,0)),1,'Data Export'!C1184)</f>
        <v>3</v>
      </c>
      <c r="E1184" s="66">
        <v>7</v>
      </c>
      <c r="F1184" s="66" t="str">
        <f ca="1">OFFSET('ToU Table'!$B$6,'Data Export'!E1184-1,'Data Export'!D1184-1)</f>
        <v>Standard</v>
      </c>
      <c r="G1184" s="66">
        <v>349.81</v>
      </c>
      <c r="H1184" s="66">
        <v>352.47</v>
      </c>
      <c r="I1184" s="66">
        <v>3.6</v>
      </c>
    </row>
    <row r="1185" spans="2:9">
      <c r="B1185" s="64">
        <f t="shared" si="39"/>
        <v>45615</v>
      </c>
      <c r="C1185" s="65">
        <f t="shared" si="38"/>
        <v>3</v>
      </c>
      <c r="D1185" s="65">
        <f>IF(ISNUMBER(MATCH(B1185,Holidays!$E$5:$E$134,0)),1,'Data Export'!C1185)</f>
        <v>3</v>
      </c>
      <c r="E1185" s="66">
        <v>8</v>
      </c>
      <c r="F1185" s="66" t="str">
        <f ca="1">OFFSET('ToU Table'!$B$6,'Data Export'!E1185-1,'Data Export'!D1185-1)</f>
        <v>Peak</v>
      </c>
      <c r="G1185" s="66">
        <v>348.21</v>
      </c>
      <c r="H1185" s="66">
        <v>352.47</v>
      </c>
      <c r="I1185" s="66">
        <v>3.6</v>
      </c>
    </row>
    <row r="1186" spans="2:9">
      <c r="B1186" s="64">
        <f t="shared" si="39"/>
        <v>45615</v>
      </c>
      <c r="C1186" s="65">
        <f t="shared" si="38"/>
        <v>3</v>
      </c>
      <c r="D1186" s="65">
        <f>IF(ISNUMBER(MATCH(B1186,Holidays!$E$5:$E$134,0)),1,'Data Export'!C1186)</f>
        <v>3</v>
      </c>
      <c r="E1186" s="66">
        <v>9</v>
      </c>
      <c r="F1186" s="66" t="str">
        <f ca="1">OFFSET('ToU Table'!$B$6,'Data Export'!E1186-1,'Data Export'!D1186-1)</f>
        <v>Peak</v>
      </c>
      <c r="G1186" s="66">
        <v>348.21</v>
      </c>
      <c r="H1186" s="66">
        <v>352.47</v>
      </c>
      <c r="I1186" s="66">
        <v>3.6</v>
      </c>
    </row>
    <row r="1187" spans="2:9">
      <c r="B1187" s="64">
        <f t="shared" si="39"/>
        <v>45615</v>
      </c>
      <c r="C1187" s="65">
        <f t="shared" si="38"/>
        <v>3</v>
      </c>
      <c r="D1187" s="65">
        <f>IF(ISNUMBER(MATCH(B1187,Holidays!$E$5:$E$134,0)),1,'Data Export'!C1187)</f>
        <v>3</v>
      </c>
      <c r="E1187" s="66">
        <v>10</v>
      </c>
      <c r="F1187" s="66" t="str">
        <f ca="1">OFFSET('ToU Table'!$B$6,'Data Export'!E1187-1,'Data Export'!D1187-1)</f>
        <v>Peak</v>
      </c>
      <c r="G1187" s="66">
        <v>348.21</v>
      </c>
      <c r="H1187" s="66">
        <v>352.47</v>
      </c>
      <c r="I1187" s="66">
        <v>3.6</v>
      </c>
    </row>
    <row r="1188" spans="2:9">
      <c r="B1188" s="64">
        <f t="shared" si="39"/>
        <v>45615</v>
      </c>
      <c r="C1188" s="65">
        <f t="shared" si="38"/>
        <v>3</v>
      </c>
      <c r="D1188" s="65">
        <f>IF(ISNUMBER(MATCH(B1188,Holidays!$E$5:$E$134,0)),1,'Data Export'!C1188)</f>
        <v>3</v>
      </c>
      <c r="E1188" s="66">
        <v>11</v>
      </c>
      <c r="F1188" s="66" t="str">
        <f ca="1">OFFSET('ToU Table'!$B$6,'Data Export'!E1188-1,'Data Export'!D1188-1)</f>
        <v>Standard</v>
      </c>
      <c r="G1188" s="66">
        <v>168.42</v>
      </c>
      <c r="H1188" s="66">
        <v>352.47</v>
      </c>
      <c r="I1188" s="66">
        <v>6</v>
      </c>
    </row>
    <row r="1189" spans="2:9">
      <c r="B1189" s="64">
        <f t="shared" si="39"/>
        <v>45615</v>
      </c>
      <c r="C1189" s="65">
        <f t="shared" si="38"/>
        <v>3</v>
      </c>
      <c r="D1189" s="65">
        <f>IF(ISNUMBER(MATCH(B1189,Holidays!$E$5:$E$134,0)),1,'Data Export'!C1189)</f>
        <v>3</v>
      </c>
      <c r="E1189" s="66">
        <v>12</v>
      </c>
      <c r="F1189" s="66" t="str">
        <f ca="1">OFFSET('ToU Table'!$B$6,'Data Export'!E1189-1,'Data Export'!D1189-1)</f>
        <v>Standard</v>
      </c>
      <c r="G1189" s="66">
        <v>168.42</v>
      </c>
      <c r="H1189" s="66">
        <v>197.45</v>
      </c>
      <c r="I1189" s="66">
        <v>41</v>
      </c>
    </row>
    <row r="1190" spans="2:9">
      <c r="B1190" s="64">
        <f t="shared" si="39"/>
        <v>45615</v>
      </c>
      <c r="C1190" s="65">
        <f t="shared" si="38"/>
        <v>3</v>
      </c>
      <c r="D1190" s="65">
        <f>IF(ISNUMBER(MATCH(B1190,Holidays!$E$5:$E$134,0)),1,'Data Export'!C1190)</f>
        <v>3</v>
      </c>
      <c r="E1190" s="66">
        <v>13</v>
      </c>
      <c r="F1190" s="66" t="str">
        <f ca="1">OFFSET('ToU Table'!$B$6,'Data Export'!E1190-1,'Data Export'!D1190-1)</f>
        <v>Standard</v>
      </c>
      <c r="G1190" s="66">
        <v>169.6</v>
      </c>
      <c r="H1190" s="66">
        <v>197.75</v>
      </c>
      <c r="I1190" s="66">
        <v>41</v>
      </c>
    </row>
    <row r="1191" spans="2:9">
      <c r="B1191" s="64">
        <f t="shared" si="39"/>
        <v>45615</v>
      </c>
      <c r="C1191" s="65">
        <f t="shared" si="38"/>
        <v>3</v>
      </c>
      <c r="D1191" s="65">
        <f>IF(ISNUMBER(MATCH(B1191,Holidays!$E$5:$E$134,0)),1,'Data Export'!C1191)</f>
        <v>3</v>
      </c>
      <c r="E1191" s="66">
        <v>14</v>
      </c>
      <c r="F1191" s="66" t="str">
        <f ca="1">OFFSET('ToU Table'!$B$6,'Data Export'!E1191-1,'Data Export'!D1191-1)</f>
        <v>Standard</v>
      </c>
      <c r="G1191" s="66">
        <v>170.19</v>
      </c>
      <c r="H1191" s="66">
        <v>198.24</v>
      </c>
      <c r="I1191" s="66">
        <v>41</v>
      </c>
    </row>
    <row r="1192" spans="2:9">
      <c r="B1192" s="64">
        <f t="shared" si="39"/>
        <v>45615</v>
      </c>
      <c r="C1192" s="65">
        <f t="shared" si="38"/>
        <v>3</v>
      </c>
      <c r="D1192" s="65">
        <f>IF(ISNUMBER(MATCH(B1192,Holidays!$E$5:$E$134,0)),1,'Data Export'!C1192)</f>
        <v>3</v>
      </c>
      <c r="E1192" s="66">
        <v>15</v>
      </c>
      <c r="F1192" s="66" t="str">
        <f ca="1">OFFSET('ToU Table'!$B$6,'Data Export'!E1192-1,'Data Export'!D1192-1)</f>
        <v>Standard</v>
      </c>
      <c r="G1192" s="66">
        <v>213.36</v>
      </c>
      <c r="H1192" s="66">
        <v>213.36</v>
      </c>
      <c r="I1192" s="66">
        <v>30</v>
      </c>
    </row>
    <row r="1193" spans="2:9">
      <c r="B1193" s="64">
        <f t="shared" si="39"/>
        <v>45615</v>
      </c>
      <c r="C1193" s="65">
        <f t="shared" si="38"/>
        <v>3</v>
      </c>
      <c r="D1193" s="65">
        <f>IF(ISNUMBER(MATCH(B1193,Holidays!$E$5:$E$134,0)),1,'Data Export'!C1193)</f>
        <v>3</v>
      </c>
      <c r="E1193" s="66">
        <v>16</v>
      </c>
      <c r="F1193" s="66" t="str">
        <f ca="1">OFFSET('ToU Table'!$B$6,'Data Export'!E1193-1,'Data Export'!D1193-1)</f>
        <v>Standard</v>
      </c>
      <c r="G1193" s="66">
        <v>229.37</v>
      </c>
      <c r="H1193" s="66">
        <v>252.95</v>
      </c>
      <c r="I1193" s="66">
        <v>41</v>
      </c>
    </row>
    <row r="1194" spans="2:9">
      <c r="B1194" s="64">
        <f t="shared" si="39"/>
        <v>45615</v>
      </c>
      <c r="C1194" s="65">
        <f t="shared" si="38"/>
        <v>3</v>
      </c>
      <c r="D1194" s="65">
        <f>IF(ISNUMBER(MATCH(B1194,Holidays!$E$5:$E$134,0)),1,'Data Export'!C1194)</f>
        <v>3</v>
      </c>
      <c r="E1194" s="66">
        <v>17</v>
      </c>
      <c r="F1194" s="66" t="str">
        <f ca="1">OFFSET('ToU Table'!$B$6,'Data Export'!E1194-1,'Data Export'!D1194-1)</f>
        <v>Standard</v>
      </c>
      <c r="G1194" s="66">
        <v>346.74</v>
      </c>
      <c r="H1194" s="66">
        <v>352.47</v>
      </c>
      <c r="I1194" s="66">
        <v>8.6</v>
      </c>
    </row>
    <row r="1195" spans="2:9">
      <c r="B1195" s="64">
        <f t="shared" si="39"/>
        <v>45615</v>
      </c>
      <c r="C1195" s="65">
        <f t="shared" ref="C1195:C1258" si="40">WEEKDAY(B1195)</f>
        <v>3</v>
      </c>
      <c r="D1195" s="65">
        <f>IF(ISNUMBER(MATCH(B1195,Holidays!$E$5:$E$134,0)),1,'Data Export'!C1195)</f>
        <v>3</v>
      </c>
      <c r="E1195" s="66">
        <v>18</v>
      </c>
      <c r="F1195" s="66" t="str">
        <f ca="1">OFFSET('ToU Table'!$B$6,'Data Export'!E1195-1,'Data Export'!D1195-1)</f>
        <v>Standard</v>
      </c>
      <c r="G1195" s="66">
        <v>351.37</v>
      </c>
      <c r="H1195" s="66">
        <v>352.47</v>
      </c>
      <c r="I1195" s="66">
        <v>66</v>
      </c>
    </row>
    <row r="1196" spans="2:9">
      <c r="B1196" s="64">
        <f t="shared" si="39"/>
        <v>45615</v>
      </c>
      <c r="C1196" s="65">
        <f t="shared" si="40"/>
        <v>3</v>
      </c>
      <c r="D1196" s="65">
        <f>IF(ISNUMBER(MATCH(B1196,Holidays!$E$5:$E$134,0)),1,'Data Export'!C1196)</f>
        <v>3</v>
      </c>
      <c r="E1196" s="66">
        <v>19</v>
      </c>
      <c r="F1196" s="66" t="str">
        <f ca="1">OFFSET('ToU Table'!$B$6,'Data Export'!E1196-1,'Data Export'!D1196-1)</f>
        <v>Peak</v>
      </c>
      <c r="G1196" s="66">
        <v>352.47</v>
      </c>
      <c r="H1196" s="66">
        <v>352.47</v>
      </c>
      <c r="I1196" s="66">
        <v>3.6</v>
      </c>
    </row>
    <row r="1197" spans="2:9">
      <c r="B1197" s="64">
        <f t="shared" si="39"/>
        <v>45615</v>
      </c>
      <c r="C1197" s="65">
        <f t="shared" si="40"/>
        <v>3</v>
      </c>
      <c r="D1197" s="65">
        <f>IF(ISNUMBER(MATCH(B1197,Holidays!$E$5:$E$134,0)),1,'Data Export'!C1197)</f>
        <v>3</v>
      </c>
      <c r="E1197" s="66">
        <v>20</v>
      </c>
      <c r="F1197" s="66" t="str">
        <f ca="1">OFFSET('ToU Table'!$B$6,'Data Export'!E1197-1,'Data Export'!D1197-1)</f>
        <v>Peak</v>
      </c>
      <c r="G1197" s="66">
        <v>352.47</v>
      </c>
      <c r="H1197" s="66">
        <v>352.47</v>
      </c>
      <c r="I1197" s="66">
        <v>3.6</v>
      </c>
    </row>
    <row r="1198" spans="2:9">
      <c r="B1198" s="64">
        <f t="shared" si="39"/>
        <v>45615</v>
      </c>
      <c r="C1198" s="65">
        <f t="shared" si="40"/>
        <v>3</v>
      </c>
      <c r="D1198" s="65">
        <f>IF(ISNUMBER(MATCH(B1198,Holidays!$E$5:$E$134,0)),1,'Data Export'!C1198)</f>
        <v>3</v>
      </c>
      <c r="E1198" s="66">
        <v>21</v>
      </c>
      <c r="F1198" s="66" t="str">
        <f ca="1">OFFSET('ToU Table'!$B$6,'Data Export'!E1198-1,'Data Export'!D1198-1)</f>
        <v>Peak</v>
      </c>
      <c r="G1198" s="66">
        <v>352.47</v>
      </c>
      <c r="H1198" s="66">
        <v>352.47</v>
      </c>
      <c r="I1198" s="66">
        <v>103.5</v>
      </c>
    </row>
    <row r="1199" spans="2:9">
      <c r="B1199" s="64">
        <f t="shared" si="39"/>
        <v>45615</v>
      </c>
      <c r="C1199" s="65">
        <f t="shared" si="40"/>
        <v>3</v>
      </c>
      <c r="D1199" s="65">
        <f>IF(ISNUMBER(MATCH(B1199,Holidays!$E$5:$E$134,0)),1,'Data Export'!C1199)</f>
        <v>3</v>
      </c>
      <c r="E1199" s="66">
        <v>22</v>
      </c>
      <c r="F1199" s="66" t="str">
        <f ca="1">OFFSET('ToU Table'!$B$6,'Data Export'!E1199-1,'Data Export'!D1199-1)</f>
        <v>Standard</v>
      </c>
      <c r="G1199" s="66">
        <v>283.43</v>
      </c>
      <c r="H1199" s="66">
        <v>283.43</v>
      </c>
      <c r="I1199" s="66">
        <v>103.6</v>
      </c>
    </row>
    <row r="1200" spans="2:9">
      <c r="B1200" s="64">
        <f t="shared" si="39"/>
        <v>45615</v>
      </c>
      <c r="C1200" s="65">
        <f t="shared" si="40"/>
        <v>3</v>
      </c>
      <c r="D1200" s="65">
        <f>IF(ISNUMBER(MATCH(B1200,Holidays!$E$5:$E$134,0)),1,'Data Export'!C1200)</f>
        <v>3</v>
      </c>
      <c r="E1200" s="66">
        <v>23</v>
      </c>
      <c r="F1200" s="66" t="str">
        <f ca="1">OFFSET('ToU Table'!$B$6,'Data Export'!E1200-1,'Data Export'!D1200-1)</f>
        <v>Off-peak</v>
      </c>
      <c r="G1200" s="66">
        <v>176.78</v>
      </c>
      <c r="H1200" s="66">
        <v>352.47</v>
      </c>
      <c r="I1200" s="66">
        <v>208.6</v>
      </c>
    </row>
    <row r="1201" spans="2:9">
      <c r="B1201" s="64">
        <f t="shared" si="39"/>
        <v>45615</v>
      </c>
      <c r="C1201" s="65">
        <f t="shared" si="40"/>
        <v>3</v>
      </c>
      <c r="D1201" s="65">
        <f>IF(ISNUMBER(MATCH(B1201,Holidays!$E$5:$E$134,0)),1,'Data Export'!C1201)</f>
        <v>3</v>
      </c>
      <c r="E1201" s="66">
        <v>24</v>
      </c>
      <c r="F1201" s="66" t="str">
        <f ca="1">OFFSET('ToU Table'!$B$6,'Data Export'!E1201-1,'Data Export'!D1201-1)</f>
        <v>Off-peak</v>
      </c>
      <c r="G1201" s="66">
        <v>176.39</v>
      </c>
      <c r="H1201" s="66">
        <v>352.47</v>
      </c>
      <c r="I1201" s="66">
        <v>192.6</v>
      </c>
    </row>
    <row r="1202" spans="2:9">
      <c r="B1202" s="64">
        <f t="shared" si="39"/>
        <v>45616</v>
      </c>
      <c r="C1202" s="65">
        <f t="shared" si="40"/>
        <v>4</v>
      </c>
      <c r="D1202" s="65">
        <f>IF(ISNUMBER(MATCH(B1202,Holidays!$E$5:$E$134,0)),1,'Data Export'!C1202)</f>
        <v>4</v>
      </c>
      <c r="E1202" s="66">
        <v>1</v>
      </c>
      <c r="F1202" s="66" t="str">
        <f ca="1">OFFSET('ToU Table'!$B$6,'Data Export'!E1202-1,'Data Export'!D1202-1)</f>
        <v>Off-peak</v>
      </c>
      <c r="G1202" s="66">
        <v>142.59</v>
      </c>
      <c r="H1202" s="66">
        <v>204</v>
      </c>
      <c r="I1202" s="66">
        <v>135.69999999999999</v>
      </c>
    </row>
    <row r="1203" spans="2:9">
      <c r="B1203" s="64">
        <f t="shared" si="39"/>
        <v>45616</v>
      </c>
      <c r="C1203" s="65">
        <f t="shared" si="40"/>
        <v>4</v>
      </c>
      <c r="D1203" s="65">
        <f>IF(ISNUMBER(MATCH(B1203,Holidays!$E$5:$E$134,0)),1,'Data Export'!C1203)</f>
        <v>4</v>
      </c>
      <c r="E1203" s="66">
        <v>2</v>
      </c>
      <c r="F1203" s="66" t="str">
        <f ca="1">OFFSET('ToU Table'!$B$6,'Data Export'!E1203-1,'Data Export'!D1203-1)</f>
        <v>Off-peak</v>
      </c>
      <c r="G1203" s="66">
        <v>142.1</v>
      </c>
      <c r="H1203" s="66">
        <v>204</v>
      </c>
      <c r="I1203" s="66">
        <v>132.69999999999999</v>
      </c>
    </row>
    <row r="1204" spans="2:9">
      <c r="B1204" s="64">
        <f t="shared" si="39"/>
        <v>45616</v>
      </c>
      <c r="C1204" s="65">
        <f t="shared" si="40"/>
        <v>4</v>
      </c>
      <c r="D1204" s="65">
        <f>IF(ISNUMBER(MATCH(B1204,Holidays!$E$5:$E$134,0)),1,'Data Export'!C1204)</f>
        <v>4</v>
      </c>
      <c r="E1204" s="66">
        <v>3</v>
      </c>
      <c r="F1204" s="66" t="str">
        <f ca="1">OFFSET('ToU Table'!$B$6,'Data Export'!E1204-1,'Data Export'!D1204-1)</f>
        <v>Off-peak</v>
      </c>
      <c r="G1204" s="66">
        <v>141.93</v>
      </c>
      <c r="H1204" s="66">
        <v>204</v>
      </c>
      <c r="I1204" s="66">
        <v>131.69999999999999</v>
      </c>
    </row>
    <row r="1205" spans="2:9">
      <c r="B1205" s="64">
        <f t="shared" si="39"/>
        <v>45616</v>
      </c>
      <c r="C1205" s="65">
        <f t="shared" si="40"/>
        <v>4</v>
      </c>
      <c r="D1205" s="65">
        <f>IF(ISNUMBER(MATCH(B1205,Holidays!$E$5:$E$134,0)),1,'Data Export'!C1205)</f>
        <v>4</v>
      </c>
      <c r="E1205" s="66">
        <v>4</v>
      </c>
      <c r="F1205" s="66" t="str">
        <f ca="1">OFFSET('ToU Table'!$B$6,'Data Export'!E1205-1,'Data Export'!D1205-1)</f>
        <v>Off-peak</v>
      </c>
      <c r="G1205" s="66">
        <v>142.07</v>
      </c>
      <c r="H1205" s="66">
        <v>204</v>
      </c>
      <c r="I1205" s="66">
        <v>131.69999999999999</v>
      </c>
    </row>
    <row r="1206" spans="2:9">
      <c r="B1206" s="64">
        <f t="shared" si="39"/>
        <v>45616</v>
      </c>
      <c r="C1206" s="65">
        <f t="shared" si="40"/>
        <v>4</v>
      </c>
      <c r="D1206" s="65">
        <f>IF(ISNUMBER(MATCH(B1206,Holidays!$E$5:$E$134,0)),1,'Data Export'!C1206)</f>
        <v>4</v>
      </c>
      <c r="E1206" s="66">
        <v>5</v>
      </c>
      <c r="F1206" s="66" t="str">
        <f ca="1">OFFSET('ToU Table'!$B$6,'Data Export'!E1206-1,'Data Export'!D1206-1)</f>
        <v>Off-peak</v>
      </c>
      <c r="G1206" s="66">
        <v>141.9</v>
      </c>
      <c r="H1206" s="66">
        <v>204</v>
      </c>
      <c r="I1206" s="66">
        <v>130.69999999999999</v>
      </c>
    </row>
    <row r="1207" spans="2:9">
      <c r="B1207" s="64">
        <f t="shared" si="39"/>
        <v>45616</v>
      </c>
      <c r="C1207" s="65">
        <f t="shared" si="40"/>
        <v>4</v>
      </c>
      <c r="D1207" s="65">
        <f>IF(ISNUMBER(MATCH(B1207,Holidays!$E$5:$E$134,0)),1,'Data Export'!C1207)</f>
        <v>4</v>
      </c>
      <c r="E1207" s="66">
        <v>6</v>
      </c>
      <c r="F1207" s="66" t="str">
        <f ca="1">OFFSET('ToU Table'!$B$6,'Data Export'!E1207-1,'Data Export'!D1207-1)</f>
        <v>Off-peak</v>
      </c>
      <c r="G1207" s="66">
        <v>177.67</v>
      </c>
      <c r="H1207" s="66">
        <v>177.67</v>
      </c>
      <c r="I1207" s="66">
        <v>97.7</v>
      </c>
    </row>
    <row r="1208" spans="2:9">
      <c r="B1208" s="64">
        <f t="shared" si="39"/>
        <v>45616</v>
      </c>
      <c r="C1208" s="65">
        <f t="shared" si="40"/>
        <v>4</v>
      </c>
      <c r="D1208" s="65">
        <f>IF(ISNUMBER(MATCH(B1208,Holidays!$E$5:$E$134,0)),1,'Data Export'!C1208)</f>
        <v>4</v>
      </c>
      <c r="E1208" s="66">
        <v>7</v>
      </c>
      <c r="F1208" s="66" t="str">
        <f ca="1">OFFSET('ToU Table'!$B$6,'Data Export'!E1208-1,'Data Export'!D1208-1)</f>
        <v>Standard</v>
      </c>
      <c r="G1208" s="66">
        <v>353.83</v>
      </c>
      <c r="H1208" s="66">
        <v>358.64</v>
      </c>
      <c r="I1208" s="66">
        <v>3.2</v>
      </c>
    </row>
    <row r="1209" spans="2:9">
      <c r="B1209" s="64">
        <f t="shared" si="39"/>
        <v>45616</v>
      </c>
      <c r="C1209" s="65">
        <f t="shared" si="40"/>
        <v>4</v>
      </c>
      <c r="D1209" s="65">
        <f>IF(ISNUMBER(MATCH(B1209,Holidays!$E$5:$E$134,0)),1,'Data Export'!C1209)</f>
        <v>4</v>
      </c>
      <c r="E1209" s="66">
        <v>8</v>
      </c>
      <c r="F1209" s="66" t="str">
        <f ca="1">OFFSET('ToU Table'!$B$6,'Data Export'!E1209-1,'Data Export'!D1209-1)</f>
        <v>Peak</v>
      </c>
      <c r="G1209" s="66">
        <v>353.28</v>
      </c>
      <c r="H1209" s="66">
        <v>358.64</v>
      </c>
      <c r="I1209" s="66">
        <v>3.2</v>
      </c>
    </row>
    <row r="1210" spans="2:9">
      <c r="B1210" s="64">
        <f t="shared" si="39"/>
        <v>45616</v>
      </c>
      <c r="C1210" s="65">
        <f t="shared" si="40"/>
        <v>4</v>
      </c>
      <c r="D1210" s="65">
        <f>IF(ISNUMBER(MATCH(B1210,Holidays!$E$5:$E$134,0)),1,'Data Export'!C1210)</f>
        <v>4</v>
      </c>
      <c r="E1210" s="66">
        <v>9</v>
      </c>
      <c r="F1210" s="66" t="str">
        <f ca="1">OFFSET('ToU Table'!$B$6,'Data Export'!E1210-1,'Data Export'!D1210-1)</f>
        <v>Peak</v>
      </c>
      <c r="G1210" s="66">
        <v>353.28</v>
      </c>
      <c r="H1210" s="66">
        <v>358.64</v>
      </c>
      <c r="I1210" s="66">
        <v>3.2</v>
      </c>
    </row>
    <row r="1211" spans="2:9">
      <c r="B1211" s="64">
        <f t="shared" si="39"/>
        <v>45616</v>
      </c>
      <c r="C1211" s="65">
        <f t="shared" si="40"/>
        <v>4</v>
      </c>
      <c r="D1211" s="65">
        <f>IF(ISNUMBER(MATCH(B1211,Holidays!$E$5:$E$134,0)),1,'Data Export'!C1211)</f>
        <v>4</v>
      </c>
      <c r="E1211" s="66">
        <v>10</v>
      </c>
      <c r="F1211" s="66" t="str">
        <f ca="1">OFFSET('ToU Table'!$B$6,'Data Export'!E1211-1,'Data Export'!D1211-1)</f>
        <v>Peak</v>
      </c>
      <c r="G1211" s="66">
        <v>353.28</v>
      </c>
      <c r="H1211" s="66">
        <v>358.64</v>
      </c>
      <c r="I1211" s="66">
        <v>3.2</v>
      </c>
    </row>
    <row r="1212" spans="2:9">
      <c r="B1212" s="64">
        <f t="shared" si="39"/>
        <v>45616</v>
      </c>
      <c r="C1212" s="65">
        <f t="shared" si="40"/>
        <v>4</v>
      </c>
      <c r="D1212" s="65">
        <f>IF(ISNUMBER(MATCH(B1212,Holidays!$E$5:$E$134,0)),1,'Data Export'!C1212)</f>
        <v>4</v>
      </c>
      <c r="E1212" s="66">
        <v>11</v>
      </c>
      <c r="F1212" s="66" t="str">
        <f ca="1">OFFSET('ToU Table'!$B$6,'Data Export'!E1212-1,'Data Export'!D1212-1)</f>
        <v>Standard</v>
      </c>
      <c r="G1212" s="66">
        <v>172.98</v>
      </c>
      <c r="H1212" s="66">
        <v>357.49</v>
      </c>
      <c r="I1212" s="66">
        <v>11</v>
      </c>
    </row>
    <row r="1213" spans="2:9">
      <c r="B1213" s="64">
        <f t="shared" si="39"/>
        <v>45616</v>
      </c>
      <c r="C1213" s="65">
        <f t="shared" si="40"/>
        <v>4</v>
      </c>
      <c r="D1213" s="65">
        <f>IF(ISNUMBER(MATCH(B1213,Holidays!$E$5:$E$134,0)),1,'Data Export'!C1213)</f>
        <v>4</v>
      </c>
      <c r="E1213" s="66">
        <v>12</v>
      </c>
      <c r="F1213" s="66" t="str">
        <f ca="1">OFFSET('ToU Table'!$B$6,'Data Export'!E1213-1,'Data Export'!D1213-1)</f>
        <v>Standard</v>
      </c>
      <c r="G1213" s="66">
        <v>179.5</v>
      </c>
      <c r="H1213" s="66">
        <v>202.45</v>
      </c>
      <c r="I1213" s="66">
        <v>56</v>
      </c>
    </row>
    <row r="1214" spans="2:9">
      <c r="B1214" s="64">
        <f t="shared" si="39"/>
        <v>45616</v>
      </c>
      <c r="C1214" s="65">
        <f t="shared" si="40"/>
        <v>4</v>
      </c>
      <c r="D1214" s="65">
        <f>IF(ISNUMBER(MATCH(B1214,Holidays!$E$5:$E$134,0)),1,'Data Export'!C1214)</f>
        <v>4</v>
      </c>
      <c r="E1214" s="66">
        <v>13</v>
      </c>
      <c r="F1214" s="66" t="str">
        <f ca="1">OFFSET('ToU Table'!$B$6,'Data Export'!E1214-1,'Data Export'!D1214-1)</f>
        <v>Standard</v>
      </c>
      <c r="G1214" s="66">
        <v>174.78</v>
      </c>
      <c r="H1214" s="66">
        <v>202.72</v>
      </c>
      <c r="I1214" s="66">
        <v>41</v>
      </c>
    </row>
    <row r="1215" spans="2:9">
      <c r="B1215" s="64">
        <f t="shared" si="39"/>
        <v>45616</v>
      </c>
      <c r="C1215" s="65">
        <f t="shared" si="40"/>
        <v>4</v>
      </c>
      <c r="D1215" s="65">
        <f>IF(ISNUMBER(MATCH(B1215,Holidays!$E$5:$E$134,0)),1,'Data Export'!C1215)</f>
        <v>4</v>
      </c>
      <c r="E1215" s="66">
        <v>14</v>
      </c>
      <c r="F1215" s="66" t="str">
        <f ca="1">OFFSET('ToU Table'!$B$6,'Data Export'!E1215-1,'Data Export'!D1215-1)</f>
        <v>Standard</v>
      </c>
      <c r="G1215" s="66">
        <v>175.67</v>
      </c>
      <c r="H1215" s="66">
        <v>203.12</v>
      </c>
      <c r="I1215" s="66">
        <v>41</v>
      </c>
    </row>
    <row r="1216" spans="2:9">
      <c r="B1216" s="64">
        <f t="shared" si="39"/>
        <v>45616</v>
      </c>
      <c r="C1216" s="65">
        <f t="shared" si="40"/>
        <v>4</v>
      </c>
      <c r="D1216" s="65">
        <f>IF(ISNUMBER(MATCH(B1216,Holidays!$E$5:$E$134,0)),1,'Data Export'!C1216)</f>
        <v>4</v>
      </c>
      <c r="E1216" s="66">
        <v>15</v>
      </c>
      <c r="F1216" s="66" t="str">
        <f ca="1">OFFSET('ToU Table'!$B$6,'Data Export'!E1216-1,'Data Export'!D1216-1)</f>
        <v>Standard</v>
      </c>
      <c r="G1216" s="66">
        <v>182.55</v>
      </c>
      <c r="H1216" s="66">
        <v>203.99</v>
      </c>
      <c r="I1216" s="66">
        <v>56</v>
      </c>
    </row>
    <row r="1217" spans="2:9">
      <c r="B1217" s="64">
        <f t="shared" si="39"/>
        <v>45616</v>
      </c>
      <c r="C1217" s="65">
        <f t="shared" si="40"/>
        <v>4</v>
      </c>
      <c r="D1217" s="65">
        <f>IF(ISNUMBER(MATCH(B1217,Holidays!$E$5:$E$134,0)),1,'Data Export'!C1217)</f>
        <v>4</v>
      </c>
      <c r="E1217" s="66">
        <v>16</v>
      </c>
      <c r="F1217" s="66" t="str">
        <f ca="1">OFFSET('ToU Table'!$B$6,'Data Export'!E1217-1,'Data Export'!D1217-1)</f>
        <v>Standard</v>
      </c>
      <c r="G1217" s="66">
        <v>178.66</v>
      </c>
      <c r="H1217" s="66">
        <v>257.99</v>
      </c>
      <c r="I1217" s="66">
        <v>11</v>
      </c>
    </row>
    <row r="1218" spans="2:9">
      <c r="B1218" s="64">
        <f t="shared" si="39"/>
        <v>45616</v>
      </c>
      <c r="C1218" s="65">
        <f t="shared" si="40"/>
        <v>4</v>
      </c>
      <c r="D1218" s="65">
        <f>IF(ISNUMBER(MATCH(B1218,Holidays!$E$5:$E$134,0)),1,'Data Export'!C1218)</f>
        <v>4</v>
      </c>
      <c r="E1218" s="66">
        <v>17</v>
      </c>
      <c r="F1218" s="66" t="str">
        <f ca="1">OFFSET('ToU Table'!$B$6,'Data Export'!E1218-1,'Data Export'!D1218-1)</f>
        <v>Standard</v>
      </c>
      <c r="G1218" s="66">
        <v>180.75</v>
      </c>
      <c r="H1218" s="66">
        <v>358.64</v>
      </c>
      <c r="I1218" s="66">
        <v>0</v>
      </c>
    </row>
    <row r="1219" spans="2:9">
      <c r="B1219" s="64">
        <f t="shared" ref="B1219:B1282" si="41">B1195+1</f>
        <v>45616</v>
      </c>
      <c r="C1219" s="65">
        <f t="shared" si="40"/>
        <v>4</v>
      </c>
      <c r="D1219" s="65">
        <f>IF(ISNUMBER(MATCH(B1219,Holidays!$E$5:$E$134,0)),1,'Data Export'!C1219)</f>
        <v>4</v>
      </c>
      <c r="E1219" s="66">
        <v>18</v>
      </c>
      <c r="F1219" s="66" t="str">
        <f ca="1">OFFSET('ToU Table'!$B$6,'Data Export'!E1219-1,'Data Export'!D1219-1)</f>
        <v>Standard</v>
      </c>
      <c r="G1219" s="66">
        <v>355.52</v>
      </c>
      <c r="H1219" s="66">
        <v>358.64</v>
      </c>
      <c r="I1219" s="66">
        <v>66</v>
      </c>
    </row>
    <row r="1220" spans="2:9">
      <c r="B1220" s="64">
        <f t="shared" si="41"/>
        <v>45616</v>
      </c>
      <c r="C1220" s="65">
        <f t="shared" si="40"/>
        <v>4</v>
      </c>
      <c r="D1220" s="65">
        <f>IF(ISNUMBER(MATCH(B1220,Holidays!$E$5:$E$134,0)),1,'Data Export'!C1220)</f>
        <v>4</v>
      </c>
      <c r="E1220" s="66">
        <v>19</v>
      </c>
      <c r="F1220" s="66" t="str">
        <f ca="1">OFFSET('ToU Table'!$B$6,'Data Export'!E1220-1,'Data Export'!D1220-1)</f>
        <v>Peak</v>
      </c>
      <c r="G1220" s="66">
        <v>358.64</v>
      </c>
      <c r="H1220" s="66">
        <v>358.64</v>
      </c>
      <c r="I1220" s="66">
        <v>3.2</v>
      </c>
    </row>
    <row r="1221" spans="2:9">
      <c r="B1221" s="64">
        <f t="shared" si="41"/>
        <v>45616</v>
      </c>
      <c r="C1221" s="65">
        <f t="shared" si="40"/>
        <v>4</v>
      </c>
      <c r="D1221" s="65">
        <f>IF(ISNUMBER(MATCH(B1221,Holidays!$E$5:$E$134,0)),1,'Data Export'!C1221)</f>
        <v>4</v>
      </c>
      <c r="E1221" s="66">
        <v>20</v>
      </c>
      <c r="F1221" s="66" t="str">
        <f ca="1">OFFSET('ToU Table'!$B$6,'Data Export'!E1221-1,'Data Export'!D1221-1)</f>
        <v>Peak</v>
      </c>
      <c r="G1221" s="66">
        <v>358.64</v>
      </c>
      <c r="H1221" s="66">
        <v>358.64</v>
      </c>
      <c r="I1221" s="66">
        <v>3.2</v>
      </c>
    </row>
    <row r="1222" spans="2:9">
      <c r="B1222" s="64">
        <f t="shared" si="41"/>
        <v>45616</v>
      </c>
      <c r="C1222" s="65">
        <f t="shared" si="40"/>
        <v>4</v>
      </c>
      <c r="D1222" s="65">
        <f>IF(ISNUMBER(MATCH(B1222,Holidays!$E$5:$E$134,0)),1,'Data Export'!C1222)</f>
        <v>4</v>
      </c>
      <c r="E1222" s="66">
        <v>21</v>
      </c>
      <c r="F1222" s="66" t="str">
        <f ca="1">OFFSET('ToU Table'!$B$6,'Data Export'!E1222-1,'Data Export'!D1222-1)</f>
        <v>Peak</v>
      </c>
      <c r="G1222" s="66">
        <v>358.63</v>
      </c>
      <c r="H1222" s="66">
        <v>358.63</v>
      </c>
      <c r="I1222" s="66">
        <v>73.099999999999994</v>
      </c>
    </row>
    <row r="1223" spans="2:9">
      <c r="B1223" s="64">
        <f t="shared" si="41"/>
        <v>45616</v>
      </c>
      <c r="C1223" s="65">
        <f t="shared" si="40"/>
        <v>4</v>
      </c>
      <c r="D1223" s="65">
        <f>IF(ISNUMBER(MATCH(B1223,Holidays!$E$5:$E$134,0)),1,'Data Export'!C1223)</f>
        <v>4</v>
      </c>
      <c r="E1223" s="66">
        <v>22</v>
      </c>
      <c r="F1223" s="66" t="str">
        <f ca="1">OFFSET('ToU Table'!$B$6,'Data Export'!E1223-1,'Data Export'!D1223-1)</f>
        <v>Standard</v>
      </c>
      <c r="G1223" s="66">
        <v>199.88</v>
      </c>
      <c r="H1223" s="66">
        <v>199.88</v>
      </c>
      <c r="I1223" s="66">
        <v>172</v>
      </c>
    </row>
    <row r="1224" spans="2:9">
      <c r="B1224" s="64">
        <f t="shared" si="41"/>
        <v>45616</v>
      </c>
      <c r="C1224" s="65">
        <f t="shared" si="40"/>
        <v>4</v>
      </c>
      <c r="D1224" s="65">
        <f>IF(ISNUMBER(MATCH(B1224,Holidays!$E$5:$E$134,0)),1,'Data Export'!C1224)</f>
        <v>4</v>
      </c>
      <c r="E1224" s="66">
        <v>23</v>
      </c>
      <c r="F1224" s="66" t="str">
        <f ca="1">OFFSET('ToU Table'!$B$6,'Data Export'!E1224-1,'Data Export'!D1224-1)</f>
        <v>Off-peak</v>
      </c>
      <c r="G1224" s="66">
        <v>180.47</v>
      </c>
      <c r="H1224" s="66">
        <v>204</v>
      </c>
      <c r="I1224" s="66">
        <v>203.2</v>
      </c>
    </row>
    <row r="1225" spans="2:9">
      <c r="B1225" s="64">
        <f t="shared" si="41"/>
        <v>45616</v>
      </c>
      <c r="C1225" s="65">
        <f t="shared" si="40"/>
        <v>4</v>
      </c>
      <c r="D1225" s="65">
        <f>IF(ISNUMBER(MATCH(B1225,Holidays!$E$5:$E$134,0)),1,'Data Export'!C1225)</f>
        <v>4</v>
      </c>
      <c r="E1225" s="66">
        <v>24</v>
      </c>
      <c r="F1225" s="66" t="str">
        <f ca="1">OFFSET('ToU Table'!$B$6,'Data Export'!E1225-1,'Data Export'!D1225-1)</f>
        <v>Off-peak</v>
      </c>
      <c r="G1225" s="66">
        <v>179.43</v>
      </c>
      <c r="H1225" s="66">
        <v>204</v>
      </c>
      <c r="I1225" s="66">
        <v>191.2</v>
      </c>
    </row>
    <row r="1226" spans="2:9">
      <c r="B1226" s="64">
        <f t="shared" si="41"/>
        <v>45617</v>
      </c>
      <c r="C1226" s="65">
        <f t="shared" si="40"/>
        <v>5</v>
      </c>
      <c r="D1226" s="65">
        <f>IF(ISNUMBER(MATCH(B1226,Holidays!$E$5:$E$134,0)),1,'Data Export'!C1226)</f>
        <v>5</v>
      </c>
      <c r="E1226" s="66">
        <v>1</v>
      </c>
      <c r="F1226" s="66" t="str">
        <f ca="1">OFFSET('ToU Table'!$B$6,'Data Export'!E1226-1,'Data Export'!D1226-1)</f>
        <v>Off-peak</v>
      </c>
      <c r="G1226" s="66">
        <v>146.03</v>
      </c>
      <c r="H1226" s="66">
        <v>208.99</v>
      </c>
      <c r="I1226" s="66">
        <v>132.30000000000001</v>
      </c>
    </row>
    <row r="1227" spans="2:9">
      <c r="B1227" s="64">
        <f t="shared" si="41"/>
        <v>45617</v>
      </c>
      <c r="C1227" s="65">
        <f t="shared" si="40"/>
        <v>5</v>
      </c>
      <c r="D1227" s="65">
        <f>IF(ISNUMBER(MATCH(B1227,Holidays!$E$5:$E$134,0)),1,'Data Export'!C1227)</f>
        <v>5</v>
      </c>
      <c r="E1227" s="66">
        <v>2</v>
      </c>
      <c r="F1227" s="66" t="str">
        <f ca="1">OFFSET('ToU Table'!$B$6,'Data Export'!E1227-1,'Data Export'!D1227-1)</f>
        <v>Off-peak</v>
      </c>
      <c r="G1227" s="66">
        <v>146.19</v>
      </c>
      <c r="H1227" s="66">
        <v>208.99</v>
      </c>
      <c r="I1227" s="66">
        <v>133.19999999999999</v>
      </c>
    </row>
    <row r="1228" spans="2:9">
      <c r="B1228" s="64">
        <f t="shared" si="41"/>
        <v>45617</v>
      </c>
      <c r="C1228" s="65">
        <f t="shared" si="40"/>
        <v>5</v>
      </c>
      <c r="D1228" s="65">
        <f>IF(ISNUMBER(MATCH(B1228,Holidays!$E$5:$E$134,0)),1,'Data Export'!C1228)</f>
        <v>5</v>
      </c>
      <c r="E1228" s="66">
        <v>3</v>
      </c>
      <c r="F1228" s="66" t="str">
        <f ca="1">OFFSET('ToU Table'!$B$6,'Data Export'!E1228-1,'Data Export'!D1228-1)</f>
        <v>Off-peak</v>
      </c>
      <c r="G1228" s="66">
        <v>146.03</v>
      </c>
      <c r="H1228" s="66">
        <v>208.99</v>
      </c>
      <c r="I1228" s="66">
        <v>132.30000000000001</v>
      </c>
    </row>
    <row r="1229" spans="2:9">
      <c r="B1229" s="64">
        <f t="shared" si="41"/>
        <v>45617</v>
      </c>
      <c r="C1229" s="65">
        <f t="shared" si="40"/>
        <v>5</v>
      </c>
      <c r="D1229" s="65">
        <f>IF(ISNUMBER(MATCH(B1229,Holidays!$E$5:$E$134,0)),1,'Data Export'!C1229)</f>
        <v>5</v>
      </c>
      <c r="E1229" s="66">
        <v>4</v>
      </c>
      <c r="F1229" s="66" t="str">
        <f ca="1">OFFSET('ToU Table'!$B$6,'Data Export'!E1229-1,'Data Export'!D1229-1)</f>
        <v>Off-peak</v>
      </c>
      <c r="G1229" s="66">
        <v>145.61000000000001</v>
      </c>
      <c r="H1229" s="66">
        <v>208.99</v>
      </c>
      <c r="I1229" s="66">
        <v>128.9</v>
      </c>
    </row>
    <row r="1230" spans="2:9">
      <c r="B1230" s="64">
        <f t="shared" si="41"/>
        <v>45617</v>
      </c>
      <c r="C1230" s="65">
        <f t="shared" si="40"/>
        <v>5</v>
      </c>
      <c r="D1230" s="65">
        <f>IF(ISNUMBER(MATCH(B1230,Holidays!$E$5:$E$134,0)),1,'Data Export'!C1230)</f>
        <v>5</v>
      </c>
      <c r="E1230" s="66">
        <v>5</v>
      </c>
      <c r="F1230" s="66" t="str">
        <f ca="1">OFFSET('ToU Table'!$B$6,'Data Export'!E1230-1,'Data Export'!D1230-1)</f>
        <v>Off-peak</v>
      </c>
      <c r="G1230" s="66">
        <v>146.32</v>
      </c>
      <c r="H1230" s="66">
        <v>361.82</v>
      </c>
      <c r="I1230" s="66">
        <v>133.30000000000001</v>
      </c>
    </row>
    <row r="1231" spans="2:9">
      <c r="B1231" s="64">
        <f t="shared" si="41"/>
        <v>45617</v>
      </c>
      <c r="C1231" s="65">
        <f t="shared" si="40"/>
        <v>5</v>
      </c>
      <c r="D1231" s="65">
        <f>IF(ISNUMBER(MATCH(B1231,Holidays!$E$5:$E$134,0)),1,'Data Export'!C1231)</f>
        <v>5</v>
      </c>
      <c r="E1231" s="66">
        <v>6</v>
      </c>
      <c r="F1231" s="66" t="str">
        <f ca="1">OFFSET('ToU Table'!$B$6,'Data Export'!E1231-1,'Data Export'!D1231-1)</f>
        <v>Off-peak</v>
      </c>
      <c r="G1231" s="66">
        <v>136.32</v>
      </c>
      <c r="H1231" s="66">
        <v>361.82</v>
      </c>
      <c r="I1231" s="66">
        <v>70.900000000000006</v>
      </c>
    </row>
    <row r="1232" spans="2:9">
      <c r="B1232" s="64">
        <f t="shared" si="41"/>
        <v>45617</v>
      </c>
      <c r="C1232" s="65">
        <f t="shared" si="40"/>
        <v>5</v>
      </c>
      <c r="D1232" s="65">
        <f>IF(ISNUMBER(MATCH(B1232,Holidays!$E$5:$E$134,0)),1,'Data Export'!C1232)</f>
        <v>5</v>
      </c>
      <c r="E1232" s="66">
        <v>7</v>
      </c>
      <c r="F1232" s="66" t="str">
        <f ca="1">OFFSET('ToU Table'!$B$6,'Data Export'!E1232-1,'Data Export'!D1232-1)</f>
        <v>Standard</v>
      </c>
      <c r="G1232" s="66">
        <v>334.01</v>
      </c>
      <c r="H1232" s="66">
        <v>361.82</v>
      </c>
      <c r="I1232" s="66">
        <v>36.6</v>
      </c>
    </row>
    <row r="1233" spans="2:9">
      <c r="B1233" s="64">
        <f t="shared" si="41"/>
        <v>45617</v>
      </c>
      <c r="C1233" s="65">
        <f t="shared" si="40"/>
        <v>5</v>
      </c>
      <c r="D1233" s="65">
        <f>IF(ISNUMBER(MATCH(B1233,Holidays!$E$5:$E$134,0)),1,'Data Export'!C1233)</f>
        <v>5</v>
      </c>
      <c r="E1233" s="66">
        <v>8</v>
      </c>
      <c r="F1233" s="66" t="str">
        <f ca="1">OFFSET('ToU Table'!$B$6,'Data Export'!E1233-1,'Data Export'!D1233-1)</f>
        <v>Peak</v>
      </c>
      <c r="G1233" s="66">
        <v>313.95999999999998</v>
      </c>
      <c r="H1233" s="66">
        <v>361.82</v>
      </c>
      <c r="I1233" s="66">
        <v>40.799999999999997</v>
      </c>
    </row>
    <row r="1234" spans="2:9">
      <c r="B1234" s="64">
        <f t="shared" si="41"/>
        <v>45617</v>
      </c>
      <c r="C1234" s="65">
        <f t="shared" si="40"/>
        <v>5</v>
      </c>
      <c r="D1234" s="65">
        <f>IF(ISNUMBER(MATCH(B1234,Holidays!$E$5:$E$134,0)),1,'Data Export'!C1234)</f>
        <v>5</v>
      </c>
      <c r="E1234" s="66">
        <v>9</v>
      </c>
      <c r="F1234" s="66" t="str">
        <f ca="1">OFFSET('ToU Table'!$B$6,'Data Export'!E1234-1,'Data Export'!D1234-1)</f>
        <v>Peak</v>
      </c>
      <c r="G1234" s="66">
        <v>313.33999999999997</v>
      </c>
      <c r="H1234" s="66">
        <v>361.82</v>
      </c>
      <c r="I1234" s="66">
        <v>38.700000000000003</v>
      </c>
    </row>
    <row r="1235" spans="2:9">
      <c r="B1235" s="64">
        <f t="shared" si="41"/>
        <v>45617</v>
      </c>
      <c r="C1235" s="65">
        <f t="shared" si="40"/>
        <v>5</v>
      </c>
      <c r="D1235" s="65">
        <f>IF(ISNUMBER(MATCH(B1235,Holidays!$E$5:$E$134,0)),1,'Data Export'!C1235)</f>
        <v>5</v>
      </c>
      <c r="E1235" s="66">
        <v>10</v>
      </c>
      <c r="F1235" s="66" t="str">
        <f ca="1">OFFSET('ToU Table'!$B$6,'Data Export'!E1235-1,'Data Export'!D1235-1)</f>
        <v>Peak</v>
      </c>
      <c r="G1235" s="66">
        <v>301.93</v>
      </c>
      <c r="H1235" s="66">
        <v>361.82</v>
      </c>
      <c r="I1235" s="66">
        <v>2.8</v>
      </c>
    </row>
    <row r="1236" spans="2:9">
      <c r="B1236" s="64">
        <f t="shared" si="41"/>
        <v>45617</v>
      </c>
      <c r="C1236" s="65">
        <f t="shared" si="40"/>
        <v>5</v>
      </c>
      <c r="D1236" s="65">
        <f>IF(ISNUMBER(MATCH(B1236,Holidays!$E$5:$E$134,0)),1,'Data Export'!C1236)</f>
        <v>5</v>
      </c>
      <c r="E1236" s="66">
        <v>11</v>
      </c>
      <c r="F1236" s="66" t="str">
        <f ca="1">OFFSET('ToU Table'!$B$6,'Data Export'!E1236-1,'Data Export'!D1236-1)</f>
        <v>Standard</v>
      </c>
      <c r="G1236" s="66">
        <v>180.07</v>
      </c>
      <c r="H1236" s="66">
        <v>361.82</v>
      </c>
      <c r="I1236" s="66">
        <v>21</v>
      </c>
    </row>
    <row r="1237" spans="2:9">
      <c r="B1237" s="64">
        <f t="shared" si="41"/>
        <v>45617</v>
      </c>
      <c r="C1237" s="65">
        <f t="shared" si="40"/>
        <v>5</v>
      </c>
      <c r="D1237" s="65">
        <f>IF(ISNUMBER(MATCH(B1237,Holidays!$E$5:$E$134,0)),1,'Data Export'!C1237)</f>
        <v>5</v>
      </c>
      <c r="E1237" s="66">
        <v>12</v>
      </c>
      <c r="F1237" s="66" t="str">
        <f ca="1">OFFSET('ToU Table'!$B$6,'Data Export'!E1237-1,'Data Export'!D1237-1)</f>
        <v>Standard</v>
      </c>
      <c r="G1237" s="66">
        <v>179.46</v>
      </c>
      <c r="H1237" s="66">
        <v>222</v>
      </c>
      <c r="I1237" s="66">
        <v>21</v>
      </c>
    </row>
    <row r="1238" spans="2:9">
      <c r="B1238" s="64">
        <f t="shared" si="41"/>
        <v>45617</v>
      </c>
      <c r="C1238" s="65">
        <f t="shared" si="40"/>
        <v>5</v>
      </c>
      <c r="D1238" s="65">
        <f>IF(ISNUMBER(MATCH(B1238,Holidays!$E$5:$E$134,0)),1,'Data Export'!C1238)</f>
        <v>5</v>
      </c>
      <c r="E1238" s="66">
        <v>13</v>
      </c>
      <c r="F1238" s="66" t="str">
        <f ca="1">OFFSET('ToU Table'!$B$6,'Data Export'!E1238-1,'Data Export'!D1238-1)</f>
        <v>Standard</v>
      </c>
      <c r="G1238" s="66">
        <v>180.07</v>
      </c>
      <c r="H1238" s="66">
        <v>222</v>
      </c>
      <c r="I1238" s="66">
        <v>21</v>
      </c>
    </row>
    <row r="1239" spans="2:9">
      <c r="B1239" s="64">
        <f t="shared" si="41"/>
        <v>45617</v>
      </c>
      <c r="C1239" s="65">
        <f t="shared" si="40"/>
        <v>5</v>
      </c>
      <c r="D1239" s="65">
        <f>IF(ISNUMBER(MATCH(B1239,Holidays!$E$5:$E$134,0)),1,'Data Export'!C1239)</f>
        <v>5</v>
      </c>
      <c r="E1239" s="66">
        <v>14</v>
      </c>
      <c r="F1239" s="66" t="str">
        <f ca="1">OFFSET('ToU Table'!$B$6,'Data Export'!E1239-1,'Data Export'!D1239-1)</f>
        <v>Standard</v>
      </c>
      <c r="G1239" s="66">
        <v>183.24</v>
      </c>
      <c r="H1239" s="66">
        <v>222</v>
      </c>
      <c r="I1239" s="66">
        <v>32</v>
      </c>
    </row>
    <row r="1240" spans="2:9">
      <c r="B1240" s="64">
        <f t="shared" si="41"/>
        <v>45617</v>
      </c>
      <c r="C1240" s="65">
        <f t="shared" si="40"/>
        <v>5</v>
      </c>
      <c r="D1240" s="65">
        <f>IF(ISNUMBER(MATCH(B1240,Holidays!$E$5:$E$134,0)),1,'Data Export'!C1240)</f>
        <v>5</v>
      </c>
      <c r="E1240" s="66">
        <v>15</v>
      </c>
      <c r="F1240" s="66" t="str">
        <f ca="1">OFFSET('ToU Table'!$B$6,'Data Export'!E1240-1,'Data Export'!D1240-1)</f>
        <v>Standard</v>
      </c>
      <c r="G1240" s="66">
        <v>184.59</v>
      </c>
      <c r="H1240" s="66">
        <v>222</v>
      </c>
      <c r="I1240" s="66">
        <v>67</v>
      </c>
    </row>
    <row r="1241" spans="2:9">
      <c r="B1241" s="64">
        <f t="shared" si="41"/>
        <v>45617</v>
      </c>
      <c r="C1241" s="65">
        <f t="shared" si="40"/>
        <v>5</v>
      </c>
      <c r="D1241" s="65">
        <f>IF(ISNUMBER(MATCH(B1241,Holidays!$E$5:$E$134,0)),1,'Data Export'!C1241)</f>
        <v>5</v>
      </c>
      <c r="E1241" s="66">
        <v>16</v>
      </c>
      <c r="F1241" s="66" t="str">
        <f ca="1">OFFSET('ToU Table'!$B$6,'Data Export'!E1241-1,'Data Export'!D1241-1)</f>
        <v>Standard</v>
      </c>
      <c r="G1241" s="66">
        <v>229.5</v>
      </c>
      <c r="H1241" s="66">
        <v>262.98</v>
      </c>
      <c r="I1241" s="66">
        <v>21</v>
      </c>
    </row>
    <row r="1242" spans="2:9">
      <c r="B1242" s="64">
        <f t="shared" si="41"/>
        <v>45617</v>
      </c>
      <c r="C1242" s="65">
        <f t="shared" si="40"/>
        <v>5</v>
      </c>
      <c r="D1242" s="65">
        <f>IF(ISNUMBER(MATCH(B1242,Holidays!$E$5:$E$134,0)),1,'Data Export'!C1242)</f>
        <v>5</v>
      </c>
      <c r="E1242" s="66">
        <v>17</v>
      </c>
      <c r="F1242" s="66" t="str">
        <f ca="1">OFFSET('ToU Table'!$B$6,'Data Export'!E1242-1,'Data Export'!D1242-1)</f>
        <v>Standard</v>
      </c>
      <c r="G1242" s="66">
        <v>252.72</v>
      </c>
      <c r="H1242" s="66">
        <v>361.82</v>
      </c>
      <c r="I1242" s="66">
        <v>7.8</v>
      </c>
    </row>
    <row r="1243" spans="2:9">
      <c r="B1243" s="64">
        <f t="shared" si="41"/>
        <v>45617</v>
      </c>
      <c r="C1243" s="65">
        <f t="shared" si="40"/>
        <v>5</v>
      </c>
      <c r="D1243" s="65">
        <f>IF(ISNUMBER(MATCH(B1243,Holidays!$E$5:$E$134,0)),1,'Data Export'!C1243)</f>
        <v>5</v>
      </c>
      <c r="E1243" s="66">
        <v>18</v>
      </c>
      <c r="F1243" s="66" t="str">
        <f ca="1">OFFSET('ToU Table'!$B$6,'Data Export'!E1243-1,'Data Export'!D1243-1)</f>
        <v>Standard</v>
      </c>
      <c r="G1243" s="66">
        <v>349.46</v>
      </c>
      <c r="H1243" s="66">
        <v>360.14</v>
      </c>
      <c r="I1243" s="66">
        <v>93.6</v>
      </c>
    </row>
    <row r="1244" spans="2:9">
      <c r="B1244" s="64">
        <f t="shared" si="41"/>
        <v>45617</v>
      </c>
      <c r="C1244" s="65">
        <f t="shared" si="40"/>
        <v>5</v>
      </c>
      <c r="D1244" s="65">
        <f>IF(ISNUMBER(MATCH(B1244,Holidays!$E$5:$E$134,0)),1,'Data Export'!C1244)</f>
        <v>5</v>
      </c>
      <c r="E1244" s="66">
        <v>19</v>
      </c>
      <c r="F1244" s="66" t="str">
        <f ca="1">OFFSET('ToU Table'!$B$6,'Data Export'!E1244-1,'Data Export'!D1244-1)</f>
        <v>Peak</v>
      </c>
      <c r="G1244" s="66">
        <v>361.82</v>
      </c>
      <c r="H1244" s="66">
        <v>361.82</v>
      </c>
      <c r="I1244" s="66">
        <v>2.8</v>
      </c>
    </row>
    <row r="1245" spans="2:9">
      <c r="B1245" s="64">
        <f t="shared" si="41"/>
        <v>45617</v>
      </c>
      <c r="C1245" s="65">
        <f t="shared" si="40"/>
        <v>5</v>
      </c>
      <c r="D1245" s="65">
        <f>IF(ISNUMBER(MATCH(B1245,Holidays!$E$5:$E$134,0)),1,'Data Export'!C1245)</f>
        <v>5</v>
      </c>
      <c r="E1245" s="66">
        <v>20</v>
      </c>
      <c r="F1245" s="66" t="str">
        <f ca="1">OFFSET('ToU Table'!$B$6,'Data Export'!E1245-1,'Data Export'!D1245-1)</f>
        <v>Peak</v>
      </c>
      <c r="G1245" s="66">
        <v>361.82</v>
      </c>
      <c r="H1245" s="66">
        <v>361.82</v>
      </c>
      <c r="I1245" s="66">
        <v>2.8</v>
      </c>
    </row>
    <row r="1246" spans="2:9">
      <c r="B1246" s="64">
        <f t="shared" si="41"/>
        <v>45617</v>
      </c>
      <c r="C1246" s="65">
        <f t="shared" si="40"/>
        <v>5</v>
      </c>
      <c r="D1246" s="65">
        <f>IF(ISNUMBER(MATCH(B1246,Holidays!$E$5:$E$134,0)),1,'Data Export'!C1246)</f>
        <v>5</v>
      </c>
      <c r="E1246" s="66">
        <v>21</v>
      </c>
      <c r="F1246" s="66" t="str">
        <f ca="1">OFFSET('ToU Table'!$B$6,'Data Export'!E1246-1,'Data Export'!D1246-1)</f>
        <v>Peak</v>
      </c>
      <c r="G1246" s="66">
        <v>361.82</v>
      </c>
      <c r="H1246" s="66">
        <v>361.82</v>
      </c>
      <c r="I1246" s="66">
        <v>2.8</v>
      </c>
    </row>
    <row r="1247" spans="2:9">
      <c r="B1247" s="64">
        <f t="shared" si="41"/>
        <v>45617</v>
      </c>
      <c r="C1247" s="65">
        <f t="shared" si="40"/>
        <v>5</v>
      </c>
      <c r="D1247" s="65">
        <f>IF(ISNUMBER(MATCH(B1247,Holidays!$E$5:$E$134,0)),1,'Data Export'!C1247)</f>
        <v>5</v>
      </c>
      <c r="E1247" s="66">
        <v>22</v>
      </c>
      <c r="F1247" s="66" t="str">
        <f ca="1">OFFSET('ToU Table'!$B$6,'Data Export'!E1247-1,'Data Export'!D1247-1)</f>
        <v>Standard</v>
      </c>
      <c r="G1247" s="66">
        <v>254.66</v>
      </c>
      <c r="H1247" s="66">
        <v>254.66</v>
      </c>
      <c r="I1247" s="66">
        <v>147.4</v>
      </c>
    </row>
    <row r="1248" spans="2:9">
      <c r="B1248" s="64">
        <f t="shared" si="41"/>
        <v>45617</v>
      </c>
      <c r="C1248" s="65">
        <f t="shared" si="40"/>
        <v>5</v>
      </c>
      <c r="D1248" s="65">
        <f>IF(ISNUMBER(MATCH(B1248,Holidays!$E$5:$E$134,0)),1,'Data Export'!C1248)</f>
        <v>5</v>
      </c>
      <c r="E1248" s="66">
        <v>23</v>
      </c>
      <c r="F1248" s="66" t="str">
        <f ca="1">OFFSET('ToU Table'!$B$6,'Data Export'!E1248-1,'Data Export'!D1248-1)</f>
        <v>Off-peak</v>
      </c>
      <c r="G1248" s="66">
        <v>182.01</v>
      </c>
      <c r="H1248" s="66">
        <v>361.82</v>
      </c>
      <c r="I1248" s="66">
        <v>207.8</v>
      </c>
    </row>
    <row r="1249" spans="2:9">
      <c r="B1249" s="64">
        <f t="shared" si="41"/>
        <v>45617</v>
      </c>
      <c r="C1249" s="65">
        <f t="shared" si="40"/>
        <v>5</v>
      </c>
      <c r="D1249" s="65">
        <f>IF(ISNUMBER(MATCH(B1249,Holidays!$E$5:$E$134,0)),1,'Data Export'!C1249)</f>
        <v>5</v>
      </c>
      <c r="E1249" s="66">
        <v>24</v>
      </c>
      <c r="F1249" s="66" t="str">
        <f ca="1">OFFSET('ToU Table'!$B$6,'Data Export'!E1249-1,'Data Export'!D1249-1)</f>
        <v>Off-peak</v>
      </c>
      <c r="G1249" s="66">
        <v>181.71</v>
      </c>
      <c r="H1249" s="66">
        <v>361.82</v>
      </c>
      <c r="I1249" s="66">
        <v>204.8</v>
      </c>
    </row>
    <row r="1250" spans="2:9">
      <c r="B1250" s="64">
        <f t="shared" si="41"/>
        <v>45618</v>
      </c>
      <c r="C1250" s="65">
        <f t="shared" si="40"/>
        <v>6</v>
      </c>
      <c r="D1250" s="65">
        <f>IF(ISNUMBER(MATCH(B1250,Holidays!$E$5:$E$134,0)),1,'Data Export'!C1250)</f>
        <v>6</v>
      </c>
      <c r="E1250" s="66">
        <v>1</v>
      </c>
      <c r="F1250" s="66" t="str">
        <f ca="1">OFFSET('ToU Table'!$B$6,'Data Export'!E1250-1,'Data Export'!D1250-1)</f>
        <v>Off-peak</v>
      </c>
      <c r="G1250" s="66">
        <v>143.49</v>
      </c>
      <c r="H1250" s="66">
        <v>358.41</v>
      </c>
      <c r="I1250" s="66">
        <v>114.3</v>
      </c>
    </row>
    <row r="1251" spans="2:9">
      <c r="B1251" s="64">
        <f t="shared" si="41"/>
        <v>45618</v>
      </c>
      <c r="C1251" s="65">
        <f t="shared" si="40"/>
        <v>6</v>
      </c>
      <c r="D1251" s="65">
        <f>IF(ISNUMBER(MATCH(B1251,Holidays!$E$5:$E$134,0)),1,'Data Export'!C1251)</f>
        <v>6</v>
      </c>
      <c r="E1251" s="66">
        <v>2</v>
      </c>
      <c r="F1251" s="66" t="str">
        <f ca="1">OFFSET('ToU Table'!$B$6,'Data Export'!E1251-1,'Data Export'!D1251-1)</f>
        <v>Off-peak</v>
      </c>
      <c r="G1251" s="66">
        <v>143.24</v>
      </c>
      <c r="H1251" s="66">
        <v>358.41</v>
      </c>
      <c r="I1251" s="66">
        <v>112.7</v>
      </c>
    </row>
    <row r="1252" spans="2:9">
      <c r="B1252" s="64">
        <f t="shared" si="41"/>
        <v>45618</v>
      </c>
      <c r="C1252" s="65">
        <f t="shared" si="40"/>
        <v>6</v>
      </c>
      <c r="D1252" s="65">
        <f>IF(ISNUMBER(MATCH(B1252,Holidays!$E$5:$E$134,0)),1,'Data Export'!C1252)</f>
        <v>6</v>
      </c>
      <c r="E1252" s="66">
        <v>3</v>
      </c>
      <c r="F1252" s="66" t="str">
        <f ca="1">OFFSET('ToU Table'!$B$6,'Data Export'!E1252-1,'Data Export'!D1252-1)</f>
        <v>Off-peak</v>
      </c>
      <c r="G1252" s="66">
        <v>143.32</v>
      </c>
      <c r="H1252" s="66">
        <v>358.41</v>
      </c>
      <c r="I1252" s="66">
        <v>113.2</v>
      </c>
    </row>
    <row r="1253" spans="2:9">
      <c r="B1253" s="64">
        <f t="shared" si="41"/>
        <v>45618</v>
      </c>
      <c r="C1253" s="65">
        <f t="shared" si="40"/>
        <v>6</v>
      </c>
      <c r="D1253" s="65">
        <f>IF(ISNUMBER(MATCH(B1253,Holidays!$E$5:$E$134,0)),1,'Data Export'!C1253)</f>
        <v>6</v>
      </c>
      <c r="E1253" s="66">
        <v>4</v>
      </c>
      <c r="F1253" s="66" t="str">
        <f ca="1">OFFSET('ToU Table'!$B$6,'Data Export'!E1253-1,'Data Export'!D1253-1)</f>
        <v>Off-peak</v>
      </c>
      <c r="G1253" s="66">
        <v>142.94999999999999</v>
      </c>
      <c r="H1253" s="66">
        <v>358.41</v>
      </c>
      <c r="I1253" s="66">
        <v>109.9</v>
      </c>
    </row>
    <row r="1254" spans="2:9">
      <c r="B1254" s="64">
        <f t="shared" si="41"/>
        <v>45618</v>
      </c>
      <c r="C1254" s="65">
        <f t="shared" si="40"/>
        <v>6</v>
      </c>
      <c r="D1254" s="65">
        <f>IF(ISNUMBER(MATCH(B1254,Holidays!$E$5:$E$134,0)),1,'Data Export'!C1254)</f>
        <v>6</v>
      </c>
      <c r="E1254" s="66">
        <v>5</v>
      </c>
      <c r="F1254" s="66" t="str">
        <f ca="1">OFFSET('ToU Table'!$B$6,'Data Export'!E1254-1,'Data Export'!D1254-1)</f>
        <v>Off-peak</v>
      </c>
      <c r="G1254" s="66">
        <v>143.75</v>
      </c>
      <c r="H1254" s="66">
        <v>358.41</v>
      </c>
      <c r="I1254" s="66">
        <v>116</v>
      </c>
    </row>
    <row r="1255" spans="2:9">
      <c r="B1255" s="64">
        <f t="shared" si="41"/>
        <v>45618</v>
      </c>
      <c r="C1255" s="65">
        <f t="shared" si="40"/>
        <v>6</v>
      </c>
      <c r="D1255" s="65">
        <f>IF(ISNUMBER(MATCH(B1255,Holidays!$E$5:$E$134,0)),1,'Data Export'!C1255)</f>
        <v>6</v>
      </c>
      <c r="E1255" s="66">
        <v>6</v>
      </c>
      <c r="F1255" s="66" t="str">
        <f ca="1">OFFSET('ToU Table'!$B$6,'Data Export'!E1255-1,'Data Export'!D1255-1)</f>
        <v>Off-peak</v>
      </c>
      <c r="G1255" s="66">
        <v>204.59</v>
      </c>
      <c r="H1255" s="66">
        <v>204.59</v>
      </c>
      <c r="I1255" s="66">
        <v>95</v>
      </c>
    </row>
    <row r="1256" spans="2:9">
      <c r="B1256" s="64">
        <f t="shared" si="41"/>
        <v>45618</v>
      </c>
      <c r="C1256" s="65">
        <f t="shared" si="40"/>
        <v>6</v>
      </c>
      <c r="D1256" s="65">
        <f>IF(ISNUMBER(MATCH(B1256,Holidays!$E$5:$E$134,0)),1,'Data Export'!C1256)</f>
        <v>6</v>
      </c>
      <c r="E1256" s="66">
        <v>7</v>
      </c>
      <c r="F1256" s="66" t="str">
        <f ca="1">OFFSET('ToU Table'!$B$6,'Data Export'!E1256-1,'Data Export'!D1256-1)</f>
        <v>Standard</v>
      </c>
      <c r="G1256" s="66">
        <v>354.38</v>
      </c>
      <c r="H1256" s="66">
        <v>358.41</v>
      </c>
      <c r="I1256" s="66">
        <v>21</v>
      </c>
    </row>
    <row r="1257" spans="2:9">
      <c r="B1257" s="64">
        <f t="shared" si="41"/>
        <v>45618</v>
      </c>
      <c r="C1257" s="65">
        <f t="shared" si="40"/>
        <v>6</v>
      </c>
      <c r="D1257" s="65">
        <f>IF(ISNUMBER(MATCH(B1257,Holidays!$E$5:$E$134,0)),1,'Data Export'!C1257)</f>
        <v>6</v>
      </c>
      <c r="E1257" s="66">
        <v>8</v>
      </c>
      <c r="F1257" s="66" t="str">
        <f ca="1">OFFSET('ToU Table'!$B$6,'Data Export'!E1257-1,'Data Export'!D1257-1)</f>
        <v>Peak</v>
      </c>
      <c r="G1257" s="66">
        <v>353.3</v>
      </c>
      <c r="H1257" s="66">
        <v>358.41</v>
      </c>
      <c r="I1257" s="66">
        <v>2.5</v>
      </c>
    </row>
    <row r="1258" spans="2:9">
      <c r="B1258" s="64">
        <f t="shared" si="41"/>
        <v>45618</v>
      </c>
      <c r="C1258" s="65">
        <f t="shared" si="40"/>
        <v>6</v>
      </c>
      <c r="D1258" s="65">
        <f>IF(ISNUMBER(MATCH(B1258,Holidays!$E$5:$E$134,0)),1,'Data Export'!C1258)</f>
        <v>6</v>
      </c>
      <c r="E1258" s="66">
        <v>9</v>
      </c>
      <c r="F1258" s="66" t="str">
        <f ca="1">OFFSET('ToU Table'!$B$6,'Data Export'!E1258-1,'Data Export'!D1258-1)</f>
        <v>Peak</v>
      </c>
      <c r="G1258" s="66">
        <v>353.3</v>
      </c>
      <c r="H1258" s="66">
        <v>358.41</v>
      </c>
      <c r="I1258" s="66">
        <v>2.5</v>
      </c>
    </row>
    <row r="1259" spans="2:9">
      <c r="B1259" s="64">
        <f t="shared" si="41"/>
        <v>45618</v>
      </c>
      <c r="C1259" s="65">
        <f t="shared" ref="C1259:C1322" si="42">WEEKDAY(B1259)</f>
        <v>6</v>
      </c>
      <c r="D1259" s="65">
        <f>IF(ISNUMBER(MATCH(B1259,Holidays!$E$5:$E$134,0)),1,'Data Export'!C1259)</f>
        <v>6</v>
      </c>
      <c r="E1259" s="66">
        <v>10</v>
      </c>
      <c r="F1259" s="66" t="str">
        <f ca="1">OFFSET('ToU Table'!$B$6,'Data Export'!E1259-1,'Data Export'!D1259-1)</f>
        <v>Peak</v>
      </c>
      <c r="G1259" s="66">
        <v>353.3</v>
      </c>
      <c r="H1259" s="66">
        <v>358.41</v>
      </c>
      <c r="I1259" s="66">
        <v>2.5</v>
      </c>
    </row>
    <row r="1260" spans="2:9">
      <c r="B1260" s="64">
        <f t="shared" si="41"/>
        <v>45618</v>
      </c>
      <c r="C1260" s="65">
        <f t="shared" si="42"/>
        <v>6</v>
      </c>
      <c r="D1260" s="65">
        <f>IF(ISNUMBER(MATCH(B1260,Holidays!$E$5:$E$134,0)),1,'Data Export'!C1260)</f>
        <v>6</v>
      </c>
      <c r="E1260" s="66">
        <v>11</v>
      </c>
      <c r="F1260" s="66" t="str">
        <f ca="1">OFFSET('ToU Table'!$B$6,'Data Export'!E1260-1,'Data Export'!D1260-1)</f>
        <v>Standard</v>
      </c>
      <c r="G1260" s="66">
        <v>165.4</v>
      </c>
      <c r="H1260" s="66">
        <v>165.4</v>
      </c>
      <c r="I1260" s="66">
        <v>56.3</v>
      </c>
    </row>
    <row r="1261" spans="2:9">
      <c r="B1261" s="64">
        <f t="shared" si="41"/>
        <v>45618</v>
      </c>
      <c r="C1261" s="65">
        <f t="shared" si="42"/>
        <v>6</v>
      </c>
      <c r="D1261" s="65">
        <f>IF(ISNUMBER(MATCH(B1261,Holidays!$E$5:$E$134,0)),1,'Data Export'!C1261)</f>
        <v>6</v>
      </c>
      <c r="E1261" s="66">
        <v>12</v>
      </c>
      <c r="F1261" s="66" t="str">
        <f ca="1">OFFSET('ToU Table'!$B$6,'Data Export'!E1261-1,'Data Export'!D1261-1)</f>
        <v>Standard</v>
      </c>
      <c r="G1261" s="66">
        <v>163.93</v>
      </c>
      <c r="H1261" s="66">
        <v>163.93</v>
      </c>
      <c r="I1261" s="66">
        <v>51.4</v>
      </c>
    </row>
    <row r="1262" spans="2:9">
      <c r="B1262" s="64">
        <f t="shared" si="41"/>
        <v>45618</v>
      </c>
      <c r="C1262" s="65">
        <f t="shared" si="42"/>
        <v>6</v>
      </c>
      <c r="D1262" s="65">
        <f>IF(ISNUMBER(MATCH(B1262,Holidays!$E$5:$E$134,0)),1,'Data Export'!C1262)</f>
        <v>6</v>
      </c>
      <c r="E1262" s="66">
        <v>13</v>
      </c>
      <c r="F1262" s="66" t="str">
        <f ca="1">OFFSET('ToU Table'!$B$6,'Data Export'!E1262-1,'Data Export'!D1262-1)</f>
        <v>Standard</v>
      </c>
      <c r="G1262" s="66">
        <v>162.41999999999999</v>
      </c>
      <c r="H1262" s="66">
        <v>162.41999999999999</v>
      </c>
      <c r="I1262" s="66">
        <v>46.3</v>
      </c>
    </row>
    <row r="1263" spans="2:9">
      <c r="B1263" s="64">
        <f t="shared" si="41"/>
        <v>45618</v>
      </c>
      <c r="C1263" s="65">
        <f t="shared" si="42"/>
        <v>6</v>
      </c>
      <c r="D1263" s="65">
        <f>IF(ISNUMBER(MATCH(B1263,Holidays!$E$5:$E$134,0)),1,'Data Export'!C1263)</f>
        <v>6</v>
      </c>
      <c r="E1263" s="66">
        <v>14</v>
      </c>
      <c r="F1263" s="66" t="str">
        <f ca="1">OFFSET('ToU Table'!$B$6,'Data Export'!E1263-1,'Data Export'!D1263-1)</f>
        <v>Standard</v>
      </c>
      <c r="G1263" s="66">
        <v>162.63</v>
      </c>
      <c r="H1263" s="66">
        <v>162.63</v>
      </c>
      <c r="I1263" s="66">
        <v>47</v>
      </c>
    </row>
    <row r="1264" spans="2:9">
      <c r="B1264" s="64">
        <f t="shared" si="41"/>
        <v>45618</v>
      </c>
      <c r="C1264" s="65">
        <f t="shared" si="42"/>
        <v>6</v>
      </c>
      <c r="D1264" s="65">
        <f>IF(ISNUMBER(MATCH(B1264,Holidays!$E$5:$E$134,0)),1,'Data Export'!C1264)</f>
        <v>6</v>
      </c>
      <c r="E1264" s="66">
        <v>15</v>
      </c>
      <c r="F1264" s="66" t="str">
        <f ca="1">OFFSET('ToU Table'!$B$6,'Data Export'!E1264-1,'Data Export'!D1264-1)</f>
        <v>Standard</v>
      </c>
      <c r="G1264" s="66">
        <v>163.13999999999999</v>
      </c>
      <c r="H1264" s="66">
        <v>163.13999999999999</v>
      </c>
      <c r="I1264" s="66">
        <v>48.7</v>
      </c>
    </row>
    <row r="1265" spans="2:9">
      <c r="B1265" s="64">
        <f t="shared" si="41"/>
        <v>45618</v>
      </c>
      <c r="C1265" s="65">
        <f t="shared" si="42"/>
        <v>6</v>
      </c>
      <c r="D1265" s="65">
        <f>IF(ISNUMBER(MATCH(B1265,Holidays!$E$5:$E$134,0)),1,'Data Export'!C1265)</f>
        <v>6</v>
      </c>
      <c r="E1265" s="66">
        <v>16</v>
      </c>
      <c r="F1265" s="66" t="str">
        <f ca="1">OFFSET('ToU Table'!$B$6,'Data Export'!E1265-1,'Data Export'!D1265-1)</f>
        <v>Standard</v>
      </c>
      <c r="G1265" s="66">
        <v>225.98</v>
      </c>
      <c r="H1265" s="66">
        <v>231</v>
      </c>
      <c r="I1265" s="66">
        <v>31</v>
      </c>
    </row>
    <row r="1266" spans="2:9">
      <c r="B1266" s="64">
        <f t="shared" si="41"/>
        <v>45618</v>
      </c>
      <c r="C1266" s="65">
        <f t="shared" si="42"/>
        <v>6</v>
      </c>
      <c r="D1266" s="65">
        <f>IF(ISNUMBER(MATCH(B1266,Holidays!$E$5:$E$134,0)),1,'Data Export'!C1266)</f>
        <v>6</v>
      </c>
      <c r="E1266" s="66">
        <v>17</v>
      </c>
      <c r="F1266" s="66" t="str">
        <f ca="1">OFFSET('ToU Table'!$B$6,'Data Export'!E1266-1,'Data Export'!D1266-1)</f>
        <v>Standard</v>
      </c>
      <c r="G1266" s="66">
        <v>272.57</v>
      </c>
      <c r="H1266" s="66">
        <v>358.41</v>
      </c>
      <c r="I1266" s="66">
        <v>2.5</v>
      </c>
    </row>
    <row r="1267" spans="2:9">
      <c r="B1267" s="64">
        <f t="shared" si="41"/>
        <v>45618</v>
      </c>
      <c r="C1267" s="65">
        <f t="shared" si="42"/>
        <v>6</v>
      </c>
      <c r="D1267" s="65">
        <f>IF(ISNUMBER(MATCH(B1267,Holidays!$E$5:$E$134,0)),1,'Data Export'!C1267)</f>
        <v>6</v>
      </c>
      <c r="E1267" s="66">
        <v>18</v>
      </c>
      <c r="F1267" s="66" t="str">
        <f ca="1">OFFSET('ToU Table'!$B$6,'Data Export'!E1267-1,'Data Export'!D1267-1)</f>
        <v>Standard</v>
      </c>
      <c r="G1267" s="66">
        <v>358.39</v>
      </c>
      <c r="H1267" s="66">
        <v>358.41</v>
      </c>
      <c r="I1267" s="66">
        <v>102.1</v>
      </c>
    </row>
    <row r="1268" spans="2:9">
      <c r="B1268" s="64">
        <f t="shared" si="41"/>
        <v>45618</v>
      </c>
      <c r="C1268" s="65">
        <f t="shared" si="42"/>
        <v>6</v>
      </c>
      <c r="D1268" s="65">
        <f>IF(ISNUMBER(MATCH(B1268,Holidays!$E$5:$E$134,0)),1,'Data Export'!C1268)</f>
        <v>6</v>
      </c>
      <c r="E1268" s="66">
        <v>19</v>
      </c>
      <c r="F1268" s="66" t="str">
        <f ca="1">OFFSET('ToU Table'!$B$6,'Data Export'!E1268-1,'Data Export'!D1268-1)</f>
        <v>Peak</v>
      </c>
      <c r="G1268" s="66">
        <v>358.41</v>
      </c>
      <c r="H1268" s="66">
        <v>358.41</v>
      </c>
      <c r="I1268" s="66">
        <v>2.5</v>
      </c>
    </row>
    <row r="1269" spans="2:9">
      <c r="B1269" s="64">
        <f t="shared" si="41"/>
        <v>45618</v>
      </c>
      <c r="C1269" s="65">
        <f t="shared" si="42"/>
        <v>6</v>
      </c>
      <c r="D1269" s="65">
        <f>IF(ISNUMBER(MATCH(B1269,Holidays!$E$5:$E$134,0)),1,'Data Export'!C1269)</f>
        <v>6</v>
      </c>
      <c r="E1269" s="66">
        <v>20</v>
      </c>
      <c r="F1269" s="66" t="str">
        <f ca="1">OFFSET('ToU Table'!$B$6,'Data Export'!E1269-1,'Data Export'!D1269-1)</f>
        <v>Peak</v>
      </c>
      <c r="G1269" s="66">
        <v>358.41</v>
      </c>
      <c r="H1269" s="66">
        <v>358.41</v>
      </c>
      <c r="I1269" s="66">
        <v>2.5</v>
      </c>
    </row>
    <row r="1270" spans="2:9">
      <c r="B1270" s="64">
        <f t="shared" si="41"/>
        <v>45618</v>
      </c>
      <c r="C1270" s="65">
        <f t="shared" si="42"/>
        <v>6</v>
      </c>
      <c r="D1270" s="65">
        <f>IF(ISNUMBER(MATCH(B1270,Holidays!$E$5:$E$134,0)),1,'Data Export'!C1270)</f>
        <v>6</v>
      </c>
      <c r="E1270" s="66">
        <v>21</v>
      </c>
      <c r="F1270" s="66" t="str">
        <f ca="1">OFFSET('ToU Table'!$B$6,'Data Export'!E1270-1,'Data Export'!D1270-1)</f>
        <v>Peak</v>
      </c>
      <c r="G1270" s="66">
        <v>358.41</v>
      </c>
      <c r="H1270" s="66">
        <v>358.41</v>
      </c>
      <c r="I1270" s="66">
        <v>2.5</v>
      </c>
    </row>
    <row r="1271" spans="2:9">
      <c r="B1271" s="64">
        <f t="shared" si="41"/>
        <v>45618</v>
      </c>
      <c r="C1271" s="65">
        <f t="shared" si="42"/>
        <v>6</v>
      </c>
      <c r="D1271" s="65">
        <f>IF(ISNUMBER(MATCH(B1271,Holidays!$E$5:$E$134,0)),1,'Data Export'!C1271)</f>
        <v>6</v>
      </c>
      <c r="E1271" s="66">
        <v>22</v>
      </c>
      <c r="F1271" s="66" t="str">
        <f ca="1">OFFSET('ToU Table'!$B$6,'Data Export'!E1271-1,'Data Export'!D1271-1)</f>
        <v>Standard</v>
      </c>
      <c r="G1271" s="66">
        <v>252.76</v>
      </c>
      <c r="H1271" s="66">
        <v>252.76</v>
      </c>
      <c r="I1271" s="66">
        <v>148.80000000000001</v>
      </c>
    </row>
    <row r="1272" spans="2:9">
      <c r="B1272" s="64">
        <f t="shared" si="41"/>
        <v>45618</v>
      </c>
      <c r="C1272" s="65">
        <f t="shared" si="42"/>
        <v>6</v>
      </c>
      <c r="D1272" s="65">
        <f>IF(ISNUMBER(MATCH(B1272,Holidays!$E$5:$E$134,0)),1,'Data Export'!C1272)</f>
        <v>6</v>
      </c>
      <c r="E1272" s="66">
        <v>23</v>
      </c>
      <c r="F1272" s="66" t="str">
        <f ca="1">OFFSET('ToU Table'!$B$6,'Data Export'!E1272-1,'Data Export'!D1272-1)</f>
        <v>Off-peak</v>
      </c>
      <c r="G1272" s="66">
        <v>179.89</v>
      </c>
      <c r="H1272" s="66">
        <v>358.41</v>
      </c>
      <c r="I1272" s="66">
        <v>202.5</v>
      </c>
    </row>
    <row r="1273" spans="2:9">
      <c r="B1273" s="64">
        <f t="shared" si="41"/>
        <v>45618</v>
      </c>
      <c r="C1273" s="65">
        <f t="shared" si="42"/>
        <v>6</v>
      </c>
      <c r="D1273" s="65">
        <f>IF(ISNUMBER(MATCH(B1273,Holidays!$E$5:$E$134,0)),1,'Data Export'!C1273)</f>
        <v>6</v>
      </c>
      <c r="E1273" s="66">
        <v>24</v>
      </c>
      <c r="F1273" s="66" t="str">
        <f ca="1">OFFSET('ToU Table'!$B$6,'Data Export'!E1273-1,'Data Export'!D1273-1)</f>
        <v>Off-peak</v>
      </c>
      <c r="G1273" s="66">
        <v>179.48</v>
      </c>
      <c r="H1273" s="66">
        <v>358.41</v>
      </c>
      <c r="I1273" s="66">
        <v>160</v>
      </c>
    </row>
    <row r="1274" spans="2:9">
      <c r="B1274" s="64">
        <f t="shared" si="41"/>
        <v>45619</v>
      </c>
      <c r="C1274" s="65">
        <f t="shared" si="42"/>
        <v>7</v>
      </c>
      <c r="D1274" s="65">
        <f>IF(ISNUMBER(MATCH(B1274,Holidays!$E$5:$E$134,0)),1,'Data Export'!C1274)</f>
        <v>7</v>
      </c>
      <c r="E1274" s="66">
        <v>1</v>
      </c>
      <c r="F1274" s="66" t="str">
        <f ca="1">OFFSET('ToU Table'!$B$6,'Data Export'!E1274-1,'Data Export'!D1274-1)</f>
        <v>Off-peak</v>
      </c>
      <c r="G1274" s="66">
        <v>138.6</v>
      </c>
      <c r="H1274" s="66">
        <v>358.41</v>
      </c>
      <c r="I1274" s="66">
        <v>120</v>
      </c>
    </row>
    <row r="1275" spans="2:9">
      <c r="B1275" s="64">
        <f t="shared" si="41"/>
        <v>45619</v>
      </c>
      <c r="C1275" s="65">
        <f t="shared" si="42"/>
        <v>7</v>
      </c>
      <c r="D1275" s="65">
        <f>IF(ISNUMBER(MATCH(B1275,Holidays!$E$5:$E$134,0)),1,'Data Export'!C1275)</f>
        <v>7</v>
      </c>
      <c r="E1275" s="66">
        <v>2</v>
      </c>
      <c r="F1275" s="66" t="str">
        <f ca="1">OFFSET('ToU Table'!$B$6,'Data Export'!E1275-1,'Data Export'!D1275-1)</f>
        <v>Off-peak</v>
      </c>
      <c r="G1275" s="66">
        <v>139.91</v>
      </c>
      <c r="H1275" s="66">
        <v>358.41</v>
      </c>
      <c r="I1275" s="66">
        <v>124</v>
      </c>
    </row>
    <row r="1276" spans="2:9">
      <c r="B1276" s="64">
        <f t="shared" si="41"/>
        <v>45619</v>
      </c>
      <c r="C1276" s="65">
        <f t="shared" si="42"/>
        <v>7</v>
      </c>
      <c r="D1276" s="65">
        <f>IF(ISNUMBER(MATCH(B1276,Holidays!$E$5:$E$134,0)),1,'Data Export'!C1276)</f>
        <v>7</v>
      </c>
      <c r="E1276" s="66">
        <v>3</v>
      </c>
      <c r="F1276" s="66" t="str">
        <f ca="1">OFFSET('ToU Table'!$B$6,'Data Export'!E1276-1,'Data Export'!D1276-1)</f>
        <v>Off-peak</v>
      </c>
      <c r="G1276" s="66">
        <v>140.84</v>
      </c>
      <c r="H1276" s="66">
        <v>358.41</v>
      </c>
      <c r="I1276" s="66">
        <v>127</v>
      </c>
    </row>
    <row r="1277" spans="2:9">
      <c r="B1277" s="64">
        <f t="shared" si="41"/>
        <v>45619</v>
      </c>
      <c r="C1277" s="65">
        <f t="shared" si="42"/>
        <v>7</v>
      </c>
      <c r="D1277" s="65">
        <f>IF(ISNUMBER(MATCH(B1277,Holidays!$E$5:$E$134,0)),1,'Data Export'!C1277)</f>
        <v>7</v>
      </c>
      <c r="E1277" s="66">
        <v>4</v>
      </c>
      <c r="F1277" s="66" t="str">
        <f ca="1">OFFSET('ToU Table'!$B$6,'Data Export'!E1277-1,'Data Export'!D1277-1)</f>
        <v>Off-peak</v>
      </c>
      <c r="G1277" s="66">
        <v>140.38</v>
      </c>
      <c r="H1277" s="66">
        <v>358.41</v>
      </c>
      <c r="I1277" s="66">
        <v>124</v>
      </c>
    </row>
    <row r="1278" spans="2:9">
      <c r="B1278" s="64">
        <f t="shared" si="41"/>
        <v>45619</v>
      </c>
      <c r="C1278" s="65">
        <f t="shared" si="42"/>
        <v>7</v>
      </c>
      <c r="D1278" s="65">
        <f>IF(ISNUMBER(MATCH(B1278,Holidays!$E$5:$E$134,0)),1,'Data Export'!C1278)</f>
        <v>7</v>
      </c>
      <c r="E1278" s="66">
        <v>5</v>
      </c>
      <c r="F1278" s="66" t="str">
        <f ca="1">OFFSET('ToU Table'!$B$6,'Data Export'!E1278-1,'Data Export'!D1278-1)</f>
        <v>Off-peak</v>
      </c>
      <c r="G1278" s="66">
        <v>144.53</v>
      </c>
      <c r="H1278" s="66">
        <v>358.41</v>
      </c>
      <c r="I1278" s="66">
        <v>132</v>
      </c>
    </row>
    <row r="1279" spans="2:9">
      <c r="B1279" s="64">
        <f t="shared" si="41"/>
        <v>45619</v>
      </c>
      <c r="C1279" s="65">
        <f t="shared" si="42"/>
        <v>7</v>
      </c>
      <c r="D1279" s="65">
        <f>IF(ISNUMBER(MATCH(B1279,Holidays!$E$5:$E$134,0)),1,'Data Export'!C1279)</f>
        <v>7</v>
      </c>
      <c r="E1279" s="66">
        <v>6</v>
      </c>
      <c r="F1279" s="66" t="str">
        <f ca="1">OFFSET('ToU Table'!$B$6,'Data Export'!E1279-1,'Data Export'!D1279-1)</f>
        <v>Off-peak</v>
      </c>
      <c r="G1279" s="66">
        <v>119.03</v>
      </c>
      <c r="H1279" s="66">
        <v>358.41</v>
      </c>
      <c r="I1279" s="66">
        <v>0</v>
      </c>
    </row>
    <row r="1280" spans="2:9">
      <c r="B1280" s="64">
        <f t="shared" si="41"/>
        <v>45619</v>
      </c>
      <c r="C1280" s="65">
        <f t="shared" si="42"/>
        <v>7</v>
      </c>
      <c r="D1280" s="65">
        <f>IF(ISNUMBER(MATCH(B1280,Holidays!$E$5:$E$134,0)),1,'Data Export'!C1280)</f>
        <v>7</v>
      </c>
      <c r="E1280" s="66">
        <v>7</v>
      </c>
      <c r="F1280" s="66" t="str">
        <f ca="1">OFFSET('ToU Table'!$B$6,'Data Export'!E1280-1,'Data Export'!D1280-1)</f>
        <v>Off-peak</v>
      </c>
      <c r="G1280" s="66">
        <v>206</v>
      </c>
      <c r="H1280" s="66">
        <v>358.41</v>
      </c>
      <c r="I1280" s="66">
        <v>0</v>
      </c>
    </row>
    <row r="1281" spans="2:9">
      <c r="B1281" s="64">
        <f t="shared" si="41"/>
        <v>45619</v>
      </c>
      <c r="C1281" s="65">
        <f t="shared" si="42"/>
        <v>7</v>
      </c>
      <c r="D1281" s="65">
        <f>IF(ISNUMBER(MATCH(B1281,Holidays!$E$5:$E$134,0)),1,'Data Export'!C1281)</f>
        <v>7</v>
      </c>
      <c r="E1281" s="66">
        <v>8</v>
      </c>
      <c r="F1281" s="66" t="str">
        <f ca="1">OFFSET('ToU Table'!$B$6,'Data Export'!E1281-1,'Data Export'!D1281-1)</f>
        <v>Standard</v>
      </c>
      <c r="G1281" s="66">
        <v>187.93</v>
      </c>
      <c r="H1281" s="66">
        <v>358.41</v>
      </c>
      <c r="I1281" s="66">
        <v>0</v>
      </c>
    </row>
    <row r="1282" spans="2:9">
      <c r="B1282" s="64">
        <f t="shared" si="41"/>
        <v>45619</v>
      </c>
      <c r="C1282" s="65">
        <f t="shared" si="42"/>
        <v>7</v>
      </c>
      <c r="D1282" s="65">
        <f>IF(ISNUMBER(MATCH(B1282,Holidays!$E$5:$E$134,0)),1,'Data Export'!C1282)</f>
        <v>7</v>
      </c>
      <c r="E1282" s="66">
        <v>9</v>
      </c>
      <c r="F1282" s="66" t="str">
        <f ca="1">OFFSET('ToU Table'!$B$6,'Data Export'!E1282-1,'Data Export'!D1282-1)</f>
        <v>Standard</v>
      </c>
      <c r="G1282" s="66">
        <v>187.93</v>
      </c>
      <c r="H1282" s="66">
        <v>358.41</v>
      </c>
      <c r="I1282" s="66">
        <v>0</v>
      </c>
    </row>
    <row r="1283" spans="2:9">
      <c r="B1283" s="64">
        <f t="shared" ref="B1283:B1346" si="43">B1259+1</f>
        <v>45619</v>
      </c>
      <c r="C1283" s="65">
        <f t="shared" si="42"/>
        <v>7</v>
      </c>
      <c r="D1283" s="65">
        <f>IF(ISNUMBER(MATCH(B1283,Holidays!$E$5:$E$134,0)),1,'Data Export'!C1283)</f>
        <v>7</v>
      </c>
      <c r="E1283" s="66">
        <v>10</v>
      </c>
      <c r="F1283" s="66" t="str">
        <f ca="1">OFFSET('ToU Table'!$B$6,'Data Export'!E1283-1,'Data Export'!D1283-1)</f>
        <v>Standard</v>
      </c>
      <c r="G1283" s="66">
        <v>187.93</v>
      </c>
      <c r="H1283" s="66">
        <v>358.41</v>
      </c>
      <c r="I1283" s="66">
        <v>10</v>
      </c>
    </row>
    <row r="1284" spans="2:9">
      <c r="B1284" s="64">
        <f t="shared" si="43"/>
        <v>45619</v>
      </c>
      <c r="C1284" s="65">
        <f t="shared" si="42"/>
        <v>7</v>
      </c>
      <c r="D1284" s="65">
        <f>IF(ISNUMBER(MATCH(B1284,Holidays!$E$5:$E$134,0)),1,'Data Export'!C1284)</f>
        <v>7</v>
      </c>
      <c r="E1284" s="66">
        <v>11</v>
      </c>
      <c r="F1284" s="66" t="str">
        <f ca="1">OFFSET('ToU Table'!$B$6,'Data Export'!E1284-1,'Data Export'!D1284-1)</f>
        <v>Standard</v>
      </c>
      <c r="G1284" s="66">
        <v>178.97</v>
      </c>
      <c r="H1284" s="66">
        <v>299.94</v>
      </c>
      <c r="I1284" s="66">
        <v>2</v>
      </c>
    </row>
    <row r="1285" spans="2:9">
      <c r="B1285" s="64">
        <f t="shared" si="43"/>
        <v>45619</v>
      </c>
      <c r="C1285" s="65">
        <f t="shared" si="42"/>
        <v>7</v>
      </c>
      <c r="D1285" s="65">
        <f>IF(ISNUMBER(MATCH(B1285,Holidays!$E$5:$E$134,0)),1,'Data Export'!C1285)</f>
        <v>7</v>
      </c>
      <c r="E1285" s="66">
        <v>12</v>
      </c>
      <c r="F1285" s="66" t="str">
        <f ca="1">OFFSET('ToU Table'!$B$6,'Data Export'!E1285-1,'Data Export'!D1285-1)</f>
        <v>Standard</v>
      </c>
      <c r="G1285" s="66">
        <v>113.41</v>
      </c>
      <c r="H1285" s="66">
        <v>299.94</v>
      </c>
      <c r="I1285" s="66">
        <v>2</v>
      </c>
    </row>
    <row r="1286" spans="2:9">
      <c r="B1286" s="64">
        <f t="shared" si="43"/>
        <v>45619</v>
      </c>
      <c r="C1286" s="65">
        <f t="shared" si="42"/>
        <v>7</v>
      </c>
      <c r="D1286" s="65">
        <f>IF(ISNUMBER(MATCH(B1286,Holidays!$E$5:$E$134,0)),1,'Data Export'!C1286)</f>
        <v>7</v>
      </c>
      <c r="E1286" s="66">
        <v>13</v>
      </c>
      <c r="F1286" s="66" t="str">
        <f ca="1">OFFSET('ToU Table'!$B$6,'Data Export'!E1286-1,'Data Export'!D1286-1)</f>
        <v>Off-peak</v>
      </c>
      <c r="G1286" s="66">
        <v>117.06</v>
      </c>
      <c r="H1286" s="66">
        <v>244.99</v>
      </c>
      <c r="I1286" s="66">
        <v>9</v>
      </c>
    </row>
    <row r="1287" spans="2:9">
      <c r="B1287" s="64">
        <f t="shared" si="43"/>
        <v>45619</v>
      </c>
      <c r="C1287" s="65">
        <f t="shared" si="42"/>
        <v>7</v>
      </c>
      <c r="D1287" s="65">
        <f>IF(ISNUMBER(MATCH(B1287,Holidays!$E$5:$E$134,0)),1,'Data Export'!C1287)</f>
        <v>7</v>
      </c>
      <c r="E1287" s="66">
        <v>14</v>
      </c>
      <c r="F1287" s="66" t="str">
        <f ca="1">OFFSET('ToU Table'!$B$6,'Data Export'!E1287-1,'Data Export'!D1287-1)</f>
        <v>Off-peak</v>
      </c>
      <c r="G1287" s="66">
        <v>117.54</v>
      </c>
      <c r="H1287" s="66">
        <v>244.99</v>
      </c>
      <c r="I1287" s="66">
        <v>9</v>
      </c>
    </row>
    <row r="1288" spans="2:9">
      <c r="B1288" s="64">
        <f t="shared" si="43"/>
        <v>45619</v>
      </c>
      <c r="C1288" s="65">
        <f t="shared" si="42"/>
        <v>7</v>
      </c>
      <c r="D1288" s="65">
        <f>IF(ISNUMBER(MATCH(B1288,Holidays!$E$5:$E$134,0)),1,'Data Export'!C1288)</f>
        <v>7</v>
      </c>
      <c r="E1288" s="66">
        <v>15</v>
      </c>
      <c r="F1288" s="66" t="str">
        <f ca="1">OFFSET('ToU Table'!$B$6,'Data Export'!E1288-1,'Data Export'!D1288-1)</f>
        <v>Off-peak</v>
      </c>
      <c r="G1288" s="66">
        <v>118.01</v>
      </c>
      <c r="H1288" s="66">
        <v>244.99</v>
      </c>
      <c r="I1288" s="66">
        <v>9</v>
      </c>
    </row>
    <row r="1289" spans="2:9">
      <c r="B1289" s="64">
        <f t="shared" si="43"/>
        <v>45619</v>
      </c>
      <c r="C1289" s="65">
        <f t="shared" si="42"/>
        <v>7</v>
      </c>
      <c r="D1289" s="65">
        <f>IF(ISNUMBER(MATCH(B1289,Holidays!$E$5:$E$134,0)),1,'Data Export'!C1289)</f>
        <v>7</v>
      </c>
      <c r="E1289" s="66">
        <v>16</v>
      </c>
      <c r="F1289" s="66" t="str">
        <f ca="1">OFFSET('ToU Table'!$B$6,'Data Export'!E1289-1,'Data Export'!D1289-1)</f>
        <v>Off-peak</v>
      </c>
      <c r="G1289" s="66">
        <v>118.73</v>
      </c>
      <c r="H1289" s="66">
        <v>244.99</v>
      </c>
      <c r="I1289" s="66">
        <v>9</v>
      </c>
    </row>
    <row r="1290" spans="2:9">
      <c r="B1290" s="64">
        <f t="shared" si="43"/>
        <v>45619</v>
      </c>
      <c r="C1290" s="65">
        <f t="shared" si="42"/>
        <v>7</v>
      </c>
      <c r="D1290" s="65">
        <f>IF(ISNUMBER(MATCH(B1290,Holidays!$E$5:$E$134,0)),1,'Data Export'!C1290)</f>
        <v>7</v>
      </c>
      <c r="E1290" s="66">
        <v>17</v>
      </c>
      <c r="F1290" s="66" t="str">
        <f ca="1">OFFSET('ToU Table'!$B$6,'Data Export'!E1290-1,'Data Export'!D1290-1)</f>
        <v>Off-peak</v>
      </c>
      <c r="G1290" s="66">
        <v>241.3</v>
      </c>
      <c r="H1290" s="66">
        <v>358.41</v>
      </c>
      <c r="I1290" s="66">
        <v>12</v>
      </c>
    </row>
    <row r="1291" spans="2:9">
      <c r="B1291" s="64">
        <f t="shared" si="43"/>
        <v>45619</v>
      </c>
      <c r="C1291" s="65">
        <f t="shared" si="42"/>
        <v>7</v>
      </c>
      <c r="D1291" s="65">
        <f>IF(ISNUMBER(MATCH(B1291,Holidays!$E$5:$E$134,0)),1,'Data Export'!C1291)</f>
        <v>7</v>
      </c>
      <c r="E1291" s="66">
        <v>18</v>
      </c>
      <c r="F1291" s="66" t="str">
        <f ca="1">OFFSET('ToU Table'!$B$6,'Data Export'!E1291-1,'Data Export'!D1291-1)</f>
        <v>Off-peak</v>
      </c>
      <c r="G1291" s="66">
        <v>358.39</v>
      </c>
      <c r="H1291" s="66">
        <v>358.39</v>
      </c>
      <c r="I1291" s="66">
        <v>102.4</v>
      </c>
    </row>
    <row r="1292" spans="2:9">
      <c r="B1292" s="64">
        <f t="shared" si="43"/>
        <v>45619</v>
      </c>
      <c r="C1292" s="65">
        <f t="shared" si="42"/>
        <v>7</v>
      </c>
      <c r="D1292" s="65">
        <f>IF(ISNUMBER(MATCH(B1292,Holidays!$E$5:$E$134,0)),1,'Data Export'!C1292)</f>
        <v>7</v>
      </c>
      <c r="E1292" s="66">
        <v>19</v>
      </c>
      <c r="F1292" s="66" t="str">
        <f ca="1">OFFSET('ToU Table'!$B$6,'Data Export'!E1292-1,'Data Export'!D1292-1)</f>
        <v>Standard</v>
      </c>
      <c r="G1292" s="66">
        <v>358.41</v>
      </c>
      <c r="H1292" s="66">
        <v>358.41</v>
      </c>
      <c r="I1292" s="66">
        <v>102.4</v>
      </c>
    </row>
    <row r="1293" spans="2:9">
      <c r="B1293" s="64">
        <f t="shared" si="43"/>
        <v>45619</v>
      </c>
      <c r="C1293" s="65">
        <f t="shared" si="42"/>
        <v>7</v>
      </c>
      <c r="D1293" s="65">
        <f>IF(ISNUMBER(MATCH(B1293,Holidays!$E$5:$E$134,0)),1,'Data Export'!C1293)</f>
        <v>7</v>
      </c>
      <c r="E1293" s="66">
        <v>20</v>
      </c>
      <c r="F1293" s="66" t="str">
        <f ca="1">OFFSET('ToU Table'!$B$6,'Data Export'!E1293-1,'Data Export'!D1293-1)</f>
        <v>Standard</v>
      </c>
      <c r="G1293" s="66">
        <v>358.41</v>
      </c>
      <c r="H1293" s="66">
        <v>358.41</v>
      </c>
      <c r="I1293" s="66">
        <v>102.5</v>
      </c>
    </row>
    <row r="1294" spans="2:9">
      <c r="B1294" s="64">
        <f t="shared" si="43"/>
        <v>45619</v>
      </c>
      <c r="C1294" s="65">
        <f t="shared" si="42"/>
        <v>7</v>
      </c>
      <c r="D1294" s="65">
        <f>IF(ISNUMBER(MATCH(B1294,Holidays!$E$5:$E$134,0)),1,'Data Export'!C1294)</f>
        <v>7</v>
      </c>
      <c r="E1294" s="66">
        <v>21</v>
      </c>
      <c r="F1294" s="66" t="str">
        <f ca="1">OFFSET('ToU Table'!$B$6,'Data Export'!E1294-1,'Data Export'!D1294-1)</f>
        <v>Off-peak</v>
      </c>
      <c r="G1294" s="66">
        <v>358.37</v>
      </c>
      <c r="H1294" s="66">
        <v>358.37</v>
      </c>
      <c r="I1294" s="66">
        <v>202.4</v>
      </c>
    </row>
    <row r="1295" spans="2:9">
      <c r="B1295" s="64">
        <f t="shared" si="43"/>
        <v>45619</v>
      </c>
      <c r="C1295" s="65">
        <f t="shared" si="42"/>
        <v>7</v>
      </c>
      <c r="D1295" s="65">
        <f>IF(ISNUMBER(MATCH(B1295,Holidays!$E$5:$E$134,0)),1,'Data Export'!C1295)</f>
        <v>7</v>
      </c>
      <c r="E1295" s="66">
        <v>22</v>
      </c>
      <c r="F1295" s="66" t="str">
        <f ca="1">OFFSET('ToU Table'!$B$6,'Data Export'!E1295-1,'Data Export'!D1295-1)</f>
        <v>Off-peak</v>
      </c>
      <c r="G1295" s="66">
        <v>170.99</v>
      </c>
      <c r="H1295" s="66">
        <v>170.99</v>
      </c>
      <c r="I1295" s="66">
        <v>202.4</v>
      </c>
    </row>
    <row r="1296" spans="2:9">
      <c r="B1296" s="64">
        <f t="shared" si="43"/>
        <v>45619</v>
      </c>
      <c r="C1296" s="65">
        <f t="shared" si="42"/>
        <v>7</v>
      </c>
      <c r="D1296" s="65">
        <f>IF(ISNUMBER(MATCH(B1296,Holidays!$E$5:$E$134,0)),1,'Data Export'!C1296)</f>
        <v>7</v>
      </c>
      <c r="E1296" s="66">
        <v>23</v>
      </c>
      <c r="F1296" s="66" t="str">
        <f ca="1">OFFSET('ToU Table'!$B$6,'Data Export'!E1296-1,'Data Export'!D1296-1)</f>
        <v>Off-peak</v>
      </c>
      <c r="G1296" s="66">
        <v>151.24</v>
      </c>
      <c r="H1296" s="66">
        <v>358.41</v>
      </c>
      <c r="I1296" s="66">
        <v>170</v>
      </c>
    </row>
    <row r="1297" spans="2:9">
      <c r="B1297" s="64">
        <f t="shared" si="43"/>
        <v>45619</v>
      </c>
      <c r="C1297" s="65">
        <f t="shared" si="42"/>
        <v>7</v>
      </c>
      <c r="D1297" s="65">
        <f>IF(ISNUMBER(MATCH(B1297,Holidays!$E$5:$E$134,0)),1,'Data Export'!C1297)</f>
        <v>7</v>
      </c>
      <c r="E1297" s="66">
        <v>24</v>
      </c>
      <c r="F1297" s="66" t="str">
        <f ca="1">OFFSET('ToU Table'!$B$6,'Data Export'!E1297-1,'Data Export'!D1297-1)</f>
        <v>Off-peak</v>
      </c>
      <c r="G1297" s="66">
        <v>149.88999999999999</v>
      </c>
      <c r="H1297" s="66">
        <v>358.41</v>
      </c>
      <c r="I1297" s="66">
        <v>142</v>
      </c>
    </row>
    <row r="1298" spans="2:9">
      <c r="B1298" s="64">
        <f t="shared" si="43"/>
        <v>45620</v>
      </c>
      <c r="C1298" s="65">
        <f t="shared" si="42"/>
        <v>1</v>
      </c>
      <c r="D1298" s="65">
        <f>IF(ISNUMBER(MATCH(B1298,Holidays!$E$5:$E$134,0)),1,'Data Export'!C1298)</f>
        <v>1</v>
      </c>
      <c r="E1298" s="66">
        <v>1</v>
      </c>
      <c r="F1298" s="66" t="str">
        <f ca="1">OFFSET('ToU Table'!$B$6,'Data Export'!E1298-1,'Data Export'!D1298-1)</f>
        <v>Off-peak</v>
      </c>
      <c r="G1298" s="66">
        <v>131.99</v>
      </c>
      <c r="H1298" s="66">
        <v>358.41</v>
      </c>
      <c r="I1298" s="66">
        <v>64</v>
      </c>
    </row>
    <row r="1299" spans="2:9">
      <c r="B1299" s="64">
        <f t="shared" si="43"/>
        <v>45620</v>
      </c>
      <c r="C1299" s="65">
        <f t="shared" si="42"/>
        <v>1</v>
      </c>
      <c r="D1299" s="65">
        <f>IF(ISNUMBER(MATCH(B1299,Holidays!$E$5:$E$134,0)),1,'Data Export'!C1299)</f>
        <v>1</v>
      </c>
      <c r="E1299" s="66">
        <v>2</v>
      </c>
      <c r="F1299" s="66" t="str">
        <f ca="1">OFFSET('ToU Table'!$B$6,'Data Export'!E1299-1,'Data Export'!D1299-1)</f>
        <v>Off-peak</v>
      </c>
      <c r="G1299" s="66">
        <v>131.99</v>
      </c>
      <c r="H1299" s="66">
        <v>358.41</v>
      </c>
      <c r="I1299" s="66">
        <v>63</v>
      </c>
    </row>
    <row r="1300" spans="2:9">
      <c r="B1300" s="64">
        <f t="shared" si="43"/>
        <v>45620</v>
      </c>
      <c r="C1300" s="65">
        <f t="shared" si="42"/>
        <v>1</v>
      </c>
      <c r="D1300" s="65">
        <f>IF(ISNUMBER(MATCH(B1300,Holidays!$E$5:$E$134,0)),1,'Data Export'!C1300)</f>
        <v>1</v>
      </c>
      <c r="E1300" s="66">
        <v>3</v>
      </c>
      <c r="F1300" s="66" t="str">
        <f ca="1">OFFSET('ToU Table'!$B$6,'Data Export'!E1300-1,'Data Export'!D1300-1)</f>
        <v>Off-peak</v>
      </c>
      <c r="G1300" s="66">
        <v>132</v>
      </c>
      <c r="H1300" s="66">
        <v>358.41</v>
      </c>
      <c r="I1300" s="66">
        <v>68</v>
      </c>
    </row>
    <row r="1301" spans="2:9">
      <c r="B1301" s="64">
        <f t="shared" si="43"/>
        <v>45620</v>
      </c>
      <c r="C1301" s="65">
        <f t="shared" si="42"/>
        <v>1</v>
      </c>
      <c r="D1301" s="65">
        <f>IF(ISNUMBER(MATCH(B1301,Holidays!$E$5:$E$134,0)),1,'Data Export'!C1301)</f>
        <v>1</v>
      </c>
      <c r="E1301" s="66">
        <v>4</v>
      </c>
      <c r="F1301" s="66" t="str">
        <f ca="1">OFFSET('ToU Table'!$B$6,'Data Export'!E1301-1,'Data Export'!D1301-1)</f>
        <v>Off-peak</v>
      </c>
      <c r="G1301" s="66">
        <v>131.99</v>
      </c>
      <c r="H1301" s="66">
        <v>358.41</v>
      </c>
      <c r="I1301" s="66">
        <v>61</v>
      </c>
    </row>
    <row r="1302" spans="2:9">
      <c r="B1302" s="64">
        <f t="shared" si="43"/>
        <v>45620</v>
      </c>
      <c r="C1302" s="65">
        <f t="shared" si="42"/>
        <v>1</v>
      </c>
      <c r="D1302" s="65">
        <f>IF(ISNUMBER(MATCH(B1302,Holidays!$E$5:$E$134,0)),1,'Data Export'!C1302)</f>
        <v>1</v>
      </c>
      <c r="E1302" s="66">
        <v>5</v>
      </c>
      <c r="F1302" s="66" t="str">
        <f ca="1">OFFSET('ToU Table'!$B$6,'Data Export'!E1302-1,'Data Export'!D1302-1)</f>
        <v>Off-peak</v>
      </c>
      <c r="G1302" s="66">
        <v>132</v>
      </c>
      <c r="H1302" s="66">
        <v>358.41</v>
      </c>
      <c r="I1302" s="66">
        <v>58</v>
      </c>
    </row>
    <row r="1303" spans="2:9">
      <c r="B1303" s="64">
        <f t="shared" si="43"/>
        <v>45620</v>
      </c>
      <c r="C1303" s="65">
        <f t="shared" si="42"/>
        <v>1</v>
      </c>
      <c r="D1303" s="65">
        <f>IF(ISNUMBER(MATCH(B1303,Holidays!$E$5:$E$134,0)),1,'Data Export'!C1303)</f>
        <v>1</v>
      </c>
      <c r="E1303" s="66">
        <v>6</v>
      </c>
      <c r="F1303" s="66" t="str">
        <f ca="1">OFFSET('ToU Table'!$B$6,'Data Export'!E1303-1,'Data Export'!D1303-1)</f>
        <v>Off-peak</v>
      </c>
      <c r="G1303" s="66">
        <v>113.28</v>
      </c>
      <c r="H1303" s="66">
        <v>358.41</v>
      </c>
      <c r="I1303" s="66">
        <v>0</v>
      </c>
    </row>
    <row r="1304" spans="2:9">
      <c r="B1304" s="64">
        <f t="shared" si="43"/>
        <v>45620</v>
      </c>
      <c r="C1304" s="65">
        <f t="shared" si="42"/>
        <v>1</v>
      </c>
      <c r="D1304" s="65">
        <f>IF(ISNUMBER(MATCH(B1304,Holidays!$E$5:$E$134,0)),1,'Data Export'!C1304)</f>
        <v>1</v>
      </c>
      <c r="E1304" s="66">
        <v>7</v>
      </c>
      <c r="F1304" s="66" t="str">
        <f ca="1">OFFSET('ToU Table'!$B$6,'Data Export'!E1304-1,'Data Export'!D1304-1)</f>
        <v>Off-peak</v>
      </c>
      <c r="G1304" s="66">
        <v>113.01</v>
      </c>
      <c r="H1304" s="66">
        <v>358.41</v>
      </c>
      <c r="I1304" s="66">
        <v>0</v>
      </c>
    </row>
    <row r="1305" spans="2:9">
      <c r="B1305" s="64">
        <f t="shared" si="43"/>
        <v>45620</v>
      </c>
      <c r="C1305" s="65">
        <f t="shared" si="42"/>
        <v>1</v>
      </c>
      <c r="D1305" s="65">
        <f>IF(ISNUMBER(MATCH(B1305,Holidays!$E$5:$E$134,0)),1,'Data Export'!C1305)</f>
        <v>1</v>
      </c>
      <c r="E1305" s="66">
        <v>8</v>
      </c>
      <c r="F1305" s="66" t="str">
        <f ca="1">OFFSET('ToU Table'!$B$6,'Data Export'!E1305-1,'Data Export'!D1305-1)</f>
        <v>Off-peak</v>
      </c>
      <c r="G1305" s="66">
        <v>112.08</v>
      </c>
      <c r="H1305" s="66">
        <v>358.41</v>
      </c>
      <c r="I1305" s="66">
        <v>0</v>
      </c>
    </row>
    <row r="1306" spans="2:9">
      <c r="B1306" s="64">
        <f t="shared" si="43"/>
        <v>45620</v>
      </c>
      <c r="C1306" s="65">
        <f t="shared" si="42"/>
        <v>1</v>
      </c>
      <c r="D1306" s="65">
        <f>IF(ISNUMBER(MATCH(B1306,Holidays!$E$5:$E$134,0)),1,'Data Export'!C1306)</f>
        <v>1</v>
      </c>
      <c r="E1306" s="66">
        <v>9</v>
      </c>
      <c r="F1306" s="66" t="str">
        <f ca="1">OFFSET('ToU Table'!$B$6,'Data Export'!E1306-1,'Data Export'!D1306-1)</f>
        <v>Off-peak</v>
      </c>
      <c r="G1306" s="66">
        <v>112.71</v>
      </c>
      <c r="H1306" s="66">
        <v>358.41</v>
      </c>
      <c r="I1306" s="66">
        <v>0</v>
      </c>
    </row>
    <row r="1307" spans="2:9">
      <c r="B1307" s="64">
        <f t="shared" si="43"/>
        <v>45620</v>
      </c>
      <c r="C1307" s="65">
        <f t="shared" si="42"/>
        <v>1</v>
      </c>
      <c r="D1307" s="65">
        <f>IF(ISNUMBER(MATCH(B1307,Holidays!$E$5:$E$134,0)),1,'Data Export'!C1307)</f>
        <v>1</v>
      </c>
      <c r="E1307" s="66">
        <v>10</v>
      </c>
      <c r="F1307" s="66" t="str">
        <f ca="1">OFFSET('ToU Table'!$B$6,'Data Export'!E1307-1,'Data Export'!D1307-1)</f>
        <v>Off-peak</v>
      </c>
      <c r="G1307" s="66">
        <v>112.38</v>
      </c>
      <c r="H1307" s="66">
        <v>358.41</v>
      </c>
      <c r="I1307" s="66">
        <v>0</v>
      </c>
    </row>
    <row r="1308" spans="2:9">
      <c r="B1308" s="64">
        <f t="shared" si="43"/>
        <v>45620</v>
      </c>
      <c r="C1308" s="65">
        <f t="shared" si="42"/>
        <v>1</v>
      </c>
      <c r="D1308" s="65">
        <f>IF(ISNUMBER(MATCH(B1308,Holidays!$E$5:$E$134,0)),1,'Data Export'!C1308)</f>
        <v>1</v>
      </c>
      <c r="E1308" s="66">
        <v>11</v>
      </c>
      <c r="F1308" s="66" t="str">
        <f ca="1">OFFSET('ToU Table'!$B$6,'Data Export'!E1308-1,'Data Export'!D1308-1)</f>
        <v>Off-peak</v>
      </c>
      <c r="G1308" s="66">
        <v>112.56</v>
      </c>
      <c r="H1308" s="66">
        <v>358.41</v>
      </c>
      <c r="I1308" s="66">
        <v>0</v>
      </c>
    </row>
    <row r="1309" spans="2:9">
      <c r="B1309" s="64">
        <f t="shared" si="43"/>
        <v>45620</v>
      </c>
      <c r="C1309" s="65">
        <f t="shared" si="42"/>
        <v>1</v>
      </c>
      <c r="D1309" s="65">
        <f>IF(ISNUMBER(MATCH(B1309,Holidays!$E$5:$E$134,0)),1,'Data Export'!C1309)</f>
        <v>1</v>
      </c>
      <c r="E1309" s="66">
        <v>12</v>
      </c>
      <c r="F1309" s="66" t="str">
        <f ca="1">OFFSET('ToU Table'!$B$6,'Data Export'!E1309-1,'Data Export'!D1309-1)</f>
        <v>Off-peak</v>
      </c>
      <c r="G1309" s="66">
        <v>112.5</v>
      </c>
      <c r="H1309" s="66">
        <v>358.41</v>
      </c>
      <c r="I1309" s="66">
        <v>0</v>
      </c>
    </row>
    <row r="1310" spans="2:9">
      <c r="B1310" s="64">
        <f t="shared" si="43"/>
        <v>45620</v>
      </c>
      <c r="C1310" s="65">
        <f t="shared" si="42"/>
        <v>1</v>
      </c>
      <c r="D1310" s="65">
        <f>IF(ISNUMBER(MATCH(B1310,Holidays!$E$5:$E$134,0)),1,'Data Export'!C1310)</f>
        <v>1</v>
      </c>
      <c r="E1310" s="66">
        <v>13</v>
      </c>
      <c r="F1310" s="66" t="str">
        <f ca="1">OFFSET('ToU Table'!$B$6,'Data Export'!E1310-1,'Data Export'!D1310-1)</f>
        <v>Off-peak</v>
      </c>
      <c r="G1310" s="66">
        <v>112.53</v>
      </c>
      <c r="H1310" s="66">
        <v>358.41</v>
      </c>
      <c r="I1310" s="66">
        <v>0</v>
      </c>
    </row>
    <row r="1311" spans="2:9">
      <c r="B1311" s="64">
        <f t="shared" si="43"/>
        <v>45620</v>
      </c>
      <c r="C1311" s="65">
        <f t="shared" si="42"/>
        <v>1</v>
      </c>
      <c r="D1311" s="65">
        <f>IF(ISNUMBER(MATCH(B1311,Holidays!$E$5:$E$134,0)),1,'Data Export'!C1311)</f>
        <v>1</v>
      </c>
      <c r="E1311" s="66">
        <v>14</v>
      </c>
      <c r="F1311" s="66" t="str">
        <f ca="1">OFFSET('ToU Table'!$B$6,'Data Export'!E1311-1,'Data Export'!D1311-1)</f>
        <v>Off-peak</v>
      </c>
      <c r="G1311" s="66">
        <v>112.71</v>
      </c>
      <c r="H1311" s="66">
        <v>358.41</v>
      </c>
      <c r="I1311" s="66">
        <v>0</v>
      </c>
    </row>
    <row r="1312" spans="2:9">
      <c r="B1312" s="64">
        <f t="shared" si="43"/>
        <v>45620</v>
      </c>
      <c r="C1312" s="65">
        <f t="shared" si="42"/>
        <v>1</v>
      </c>
      <c r="D1312" s="65">
        <f>IF(ISNUMBER(MATCH(B1312,Holidays!$E$5:$E$134,0)),1,'Data Export'!C1312)</f>
        <v>1</v>
      </c>
      <c r="E1312" s="66">
        <v>15</v>
      </c>
      <c r="F1312" s="66" t="str">
        <f ca="1">OFFSET('ToU Table'!$B$6,'Data Export'!E1312-1,'Data Export'!D1312-1)</f>
        <v>Off-peak</v>
      </c>
      <c r="G1312" s="66">
        <v>112.86</v>
      </c>
      <c r="H1312" s="66">
        <v>358.41</v>
      </c>
      <c r="I1312" s="66">
        <v>0</v>
      </c>
    </row>
    <row r="1313" spans="2:9">
      <c r="B1313" s="64">
        <f t="shared" si="43"/>
        <v>45620</v>
      </c>
      <c r="C1313" s="65">
        <f t="shared" si="42"/>
        <v>1</v>
      </c>
      <c r="D1313" s="65">
        <f>IF(ISNUMBER(MATCH(B1313,Holidays!$E$5:$E$134,0)),1,'Data Export'!C1313)</f>
        <v>1</v>
      </c>
      <c r="E1313" s="66">
        <v>16</v>
      </c>
      <c r="F1313" s="66" t="str">
        <f ca="1">OFFSET('ToU Table'!$B$6,'Data Export'!E1313-1,'Data Export'!D1313-1)</f>
        <v>Off-peak</v>
      </c>
      <c r="G1313" s="66">
        <v>113.25</v>
      </c>
      <c r="H1313" s="66">
        <v>358.41</v>
      </c>
      <c r="I1313" s="66">
        <v>0</v>
      </c>
    </row>
    <row r="1314" spans="2:9">
      <c r="B1314" s="64">
        <f t="shared" si="43"/>
        <v>45620</v>
      </c>
      <c r="C1314" s="65">
        <f t="shared" si="42"/>
        <v>1</v>
      </c>
      <c r="D1314" s="65">
        <f>IF(ISNUMBER(MATCH(B1314,Holidays!$E$5:$E$134,0)),1,'Data Export'!C1314)</f>
        <v>1</v>
      </c>
      <c r="E1314" s="66">
        <v>17</v>
      </c>
      <c r="F1314" s="66" t="str">
        <f ca="1">OFFSET('ToU Table'!$B$6,'Data Export'!E1314-1,'Data Export'!D1314-1)</f>
        <v>Off-peak</v>
      </c>
      <c r="G1314" s="66">
        <v>113.28</v>
      </c>
      <c r="H1314" s="66">
        <v>358.41</v>
      </c>
      <c r="I1314" s="66">
        <v>0</v>
      </c>
    </row>
    <row r="1315" spans="2:9">
      <c r="B1315" s="64">
        <f t="shared" si="43"/>
        <v>45620</v>
      </c>
      <c r="C1315" s="65">
        <f t="shared" si="42"/>
        <v>1</v>
      </c>
      <c r="D1315" s="65">
        <f>IF(ISNUMBER(MATCH(B1315,Holidays!$E$5:$E$134,0)),1,'Data Export'!C1315)</f>
        <v>1</v>
      </c>
      <c r="E1315" s="66">
        <v>18</v>
      </c>
      <c r="F1315" s="66" t="str">
        <f ca="1">OFFSET('ToU Table'!$B$6,'Data Export'!E1315-1,'Data Export'!D1315-1)</f>
        <v>Off-peak</v>
      </c>
      <c r="G1315" s="66">
        <v>358.41</v>
      </c>
      <c r="H1315" s="66">
        <v>358.41</v>
      </c>
      <c r="I1315" s="66">
        <v>2.4</v>
      </c>
    </row>
    <row r="1316" spans="2:9">
      <c r="B1316" s="64">
        <f t="shared" si="43"/>
        <v>45620</v>
      </c>
      <c r="C1316" s="65">
        <f t="shared" si="42"/>
        <v>1</v>
      </c>
      <c r="D1316" s="65">
        <f>IF(ISNUMBER(MATCH(B1316,Holidays!$E$5:$E$134,0)),1,'Data Export'!C1316)</f>
        <v>1</v>
      </c>
      <c r="E1316" s="66">
        <v>19</v>
      </c>
      <c r="F1316" s="66" t="str">
        <f ca="1">OFFSET('ToU Table'!$B$6,'Data Export'!E1316-1,'Data Export'!D1316-1)</f>
        <v>Off-peak</v>
      </c>
      <c r="G1316" s="66">
        <v>358.41</v>
      </c>
      <c r="H1316" s="66">
        <v>358.41</v>
      </c>
      <c r="I1316" s="66">
        <v>2.2999999999999998</v>
      </c>
    </row>
    <row r="1317" spans="2:9">
      <c r="B1317" s="64">
        <f t="shared" si="43"/>
        <v>45620</v>
      </c>
      <c r="C1317" s="65">
        <f t="shared" si="42"/>
        <v>1</v>
      </c>
      <c r="D1317" s="65">
        <f>IF(ISNUMBER(MATCH(B1317,Holidays!$E$5:$E$134,0)),1,'Data Export'!C1317)</f>
        <v>1</v>
      </c>
      <c r="E1317" s="66">
        <v>20</v>
      </c>
      <c r="F1317" s="66" t="str">
        <f ca="1">OFFSET('ToU Table'!$B$6,'Data Export'!E1317-1,'Data Export'!D1317-1)</f>
        <v>Off-peak</v>
      </c>
      <c r="G1317" s="66">
        <v>358.41</v>
      </c>
      <c r="H1317" s="66">
        <v>358.41</v>
      </c>
      <c r="I1317" s="66">
        <v>2.2999999999999998</v>
      </c>
    </row>
    <row r="1318" spans="2:9">
      <c r="B1318" s="64">
        <f t="shared" si="43"/>
        <v>45620</v>
      </c>
      <c r="C1318" s="65">
        <f t="shared" si="42"/>
        <v>1</v>
      </c>
      <c r="D1318" s="65">
        <f>IF(ISNUMBER(MATCH(B1318,Holidays!$E$5:$E$134,0)),1,'Data Export'!C1318)</f>
        <v>1</v>
      </c>
      <c r="E1318" s="66">
        <v>21</v>
      </c>
      <c r="F1318" s="66" t="str">
        <f ca="1">OFFSET('ToU Table'!$B$6,'Data Export'!E1318-1,'Data Export'!D1318-1)</f>
        <v>Off-peak</v>
      </c>
      <c r="G1318" s="66">
        <v>244.99</v>
      </c>
      <c r="H1318" s="66">
        <v>206</v>
      </c>
      <c r="I1318" s="66">
        <v>202.3</v>
      </c>
    </row>
    <row r="1319" spans="2:9">
      <c r="B1319" s="64">
        <f t="shared" si="43"/>
        <v>45620</v>
      </c>
      <c r="C1319" s="65">
        <f t="shared" si="42"/>
        <v>1</v>
      </c>
      <c r="D1319" s="65">
        <f>IF(ISNUMBER(MATCH(B1319,Holidays!$E$5:$E$134,0)),1,'Data Export'!C1319)</f>
        <v>1</v>
      </c>
      <c r="E1319" s="66">
        <v>22</v>
      </c>
      <c r="F1319" s="66" t="str">
        <f ca="1">OFFSET('ToU Table'!$B$6,'Data Export'!E1319-1,'Data Export'!D1319-1)</f>
        <v>Off-peak</v>
      </c>
      <c r="G1319" s="66">
        <v>121</v>
      </c>
      <c r="H1319" s="66">
        <v>121</v>
      </c>
      <c r="I1319" s="66">
        <v>202.3</v>
      </c>
    </row>
    <row r="1320" spans="2:9">
      <c r="B1320" s="64">
        <f t="shared" si="43"/>
        <v>45620</v>
      </c>
      <c r="C1320" s="65">
        <f t="shared" si="42"/>
        <v>1</v>
      </c>
      <c r="D1320" s="65">
        <f>IF(ISNUMBER(MATCH(B1320,Holidays!$E$5:$E$134,0)),1,'Data Export'!C1320)</f>
        <v>1</v>
      </c>
      <c r="E1320" s="66">
        <v>23</v>
      </c>
      <c r="F1320" s="66" t="str">
        <f ca="1">OFFSET('ToU Table'!$B$6,'Data Export'!E1320-1,'Data Export'!D1320-1)</f>
        <v>Off-peak</v>
      </c>
      <c r="G1320" s="66">
        <v>159.96</v>
      </c>
      <c r="H1320" s="66">
        <v>358.41</v>
      </c>
      <c r="I1320" s="66">
        <v>120</v>
      </c>
    </row>
    <row r="1321" spans="2:9">
      <c r="B1321" s="64">
        <f t="shared" si="43"/>
        <v>45620</v>
      </c>
      <c r="C1321" s="65">
        <f t="shared" si="42"/>
        <v>1</v>
      </c>
      <c r="D1321" s="65">
        <f>IF(ISNUMBER(MATCH(B1321,Holidays!$E$5:$E$134,0)),1,'Data Export'!C1321)</f>
        <v>1</v>
      </c>
      <c r="E1321" s="66">
        <v>24</v>
      </c>
      <c r="F1321" s="66" t="str">
        <f ca="1">OFFSET('ToU Table'!$B$6,'Data Export'!E1321-1,'Data Export'!D1321-1)</f>
        <v>Off-peak</v>
      </c>
      <c r="G1321" s="66">
        <v>155.59</v>
      </c>
      <c r="H1321" s="66">
        <v>358.41</v>
      </c>
      <c r="I1321" s="66">
        <v>85</v>
      </c>
    </row>
    <row r="1322" spans="2:9">
      <c r="B1322" s="64">
        <f t="shared" si="43"/>
        <v>45621</v>
      </c>
      <c r="C1322" s="65">
        <f t="shared" si="42"/>
        <v>2</v>
      </c>
      <c r="D1322" s="65">
        <f>IF(ISNUMBER(MATCH(B1322,Holidays!$E$5:$E$134,0)),1,'Data Export'!C1322)</f>
        <v>2</v>
      </c>
      <c r="E1322" s="66">
        <v>1</v>
      </c>
      <c r="F1322" s="66" t="str">
        <f ca="1">OFFSET('ToU Table'!$B$6,'Data Export'!E1322-1,'Data Export'!D1322-1)</f>
        <v>Off-peak</v>
      </c>
      <c r="G1322" s="66">
        <v>116</v>
      </c>
      <c r="H1322" s="66">
        <v>358.41</v>
      </c>
      <c r="I1322" s="66">
        <v>52</v>
      </c>
    </row>
    <row r="1323" spans="2:9">
      <c r="B1323" s="64">
        <f t="shared" si="43"/>
        <v>45621</v>
      </c>
      <c r="C1323" s="65">
        <f t="shared" ref="C1323:C1386" si="44">WEEKDAY(B1323)</f>
        <v>2</v>
      </c>
      <c r="D1323" s="65">
        <f>IF(ISNUMBER(MATCH(B1323,Holidays!$E$5:$E$134,0)),1,'Data Export'!C1323)</f>
        <v>2</v>
      </c>
      <c r="E1323" s="66">
        <v>2</v>
      </c>
      <c r="F1323" s="66" t="str">
        <f ca="1">OFFSET('ToU Table'!$B$6,'Data Export'!E1323-1,'Data Export'!D1323-1)</f>
        <v>Off-peak</v>
      </c>
      <c r="G1323" s="66">
        <v>116</v>
      </c>
      <c r="H1323" s="66">
        <v>358.41</v>
      </c>
      <c r="I1323" s="66">
        <v>44</v>
      </c>
    </row>
    <row r="1324" spans="2:9">
      <c r="B1324" s="64">
        <f t="shared" si="43"/>
        <v>45621</v>
      </c>
      <c r="C1324" s="65">
        <f t="shared" si="44"/>
        <v>2</v>
      </c>
      <c r="D1324" s="65">
        <f>IF(ISNUMBER(MATCH(B1324,Holidays!$E$5:$E$134,0)),1,'Data Export'!C1324)</f>
        <v>2</v>
      </c>
      <c r="E1324" s="66">
        <v>3</v>
      </c>
      <c r="F1324" s="66" t="str">
        <f ca="1">OFFSET('ToU Table'!$B$6,'Data Export'!E1324-1,'Data Export'!D1324-1)</f>
        <v>Off-peak</v>
      </c>
      <c r="G1324" s="66">
        <v>113.49</v>
      </c>
      <c r="H1324" s="66">
        <v>358.41</v>
      </c>
      <c r="I1324" s="66">
        <v>37</v>
      </c>
    </row>
    <row r="1325" spans="2:9">
      <c r="B1325" s="64">
        <f t="shared" si="43"/>
        <v>45621</v>
      </c>
      <c r="C1325" s="65">
        <f t="shared" si="44"/>
        <v>2</v>
      </c>
      <c r="D1325" s="65">
        <f>IF(ISNUMBER(MATCH(B1325,Holidays!$E$5:$E$134,0)),1,'Data Export'!C1325)</f>
        <v>2</v>
      </c>
      <c r="E1325" s="66">
        <v>4</v>
      </c>
      <c r="F1325" s="66" t="str">
        <f ca="1">OFFSET('ToU Table'!$B$6,'Data Export'!E1325-1,'Data Export'!D1325-1)</f>
        <v>Off-peak</v>
      </c>
      <c r="G1325" s="66">
        <v>113.49</v>
      </c>
      <c r="H1325" s="66">
        <v>358.41</v>
      </c>
      <c r="I1325" s="66">
        <v>35</v>
      </c>
    </row>
    <row r="1326" spans="2:9">
      <c r="B1326" s="64">
        <f t="shared" si="43"/>
        <v>45621</v>
      </c>
      <c r="C1326" s="65">
        <f t="shared" si="44"/>
        <v>2</v>
      </c>
      <c r="D1326" s="65">
        <f>IF(ISNUMBER(MATCH(B1326,Holidays!$E$5:$E$134,0)),1,'Data Export'!C1326)</f>
        <v>2</v>
      </c>
      <c r="E1326" s="66">
        <v>5</v>
      </c>
      <c r="F1326" s="66" t="str">
        <f ca="1">OFFSET('ToU Table'!$B$6,'Data Export'!E1326-1,'Data Export'!D1326-1)</f>
        <v>Off-peak</v>
      </c>
      <c r="G1326" s="66">
        <v>116</v>
      </c>
      <c r="H1326" s="66">
        <v>358.41</v>
      </c>
      <c r="I1326" s="66">
        <v>49</v>
      </c>
    </row>
    <row r="1327" spans="2:9">
      <c r="B1327" s="64">
        <f t="shared" si="43"/>
        <v>45621</v>
      </c>
      <c r="C1327" s="65">
        <f t="shared" si="44"/>
        <v>2</v>
      </c>
      <c r="D1327" s="65">
        <f>IF(ISNUMBER(MATCH(B1327,Holidays!$E$5:$E$134,0)),1,'Data Export'!C1327)</f>
        <v>2</v>
      </c>
      <c r="E1327" s="66">
        <v>6</v>
      </c>
      <c r="F1327" s="66" t="str">
        <f ca="1">OFFSET('ToU Table'!$B$6,'Data Export'!E1327-1,'Data Export'!D1327-1)</f>
        <v>Off-peak</v>
      </c>
      <c r="G1327" s="66">
        <v>281.58999999999997</v>
      </c>
      <c r="H1327" s="66">
        <v>281.58999999999997</v>
      </c>
      <c r="I1327" s="66">
        <v>65</v>
      </c>
    </row>
    <row r="1328" spans="2:9">
      <c r="B1328" s="64">
        <f t="shared" si="43"/>
        <v>45621</v>
      </c>
      <c r="C1328" s="65">
        <f t="shared" si="44"/>
        <v>2</v>
      </c>
      <c r="D1328" s="65">
        <f>IF(ISNUMBER(MATCH(B1328,Holidays!$E$5:$E$134,0)),1,'Data Export'!C1328)</f>
        <v>2</v>
      </c>
      <c r="E1328" s="66">
        <v>7</v>
      </c>
      <c r="F1328" s="66" t="str">
        <f ca="1">OFFSET('ToU Table'!$B$6,'Data Export'!E1328-1,'Data Export'!D1328-1)</f>
        <v>Standard</v>
      </c>
      <c r="G1328" s="66">
        <v>354.24</v>
      </c>
      <c r="H1328" s="66">
        <v>358.41</v>
      </c>
      <c r="I1328" s="66">
        <v>21</v>
      </c>
    </row>
    <row r="1329" spans="2:9">
      <c r="B1329" s="64">
        <f t="shared" si="43"/>
        <v>45621</v>
      </c>
      <c r="C1329" s="65">
        <f t="shared" si="44"/>
        <v>2</v>
      </c>
      <c r="D1329" s="65">
        <f>IF(ISNUMBER(MATCH(B1329,Holidays!$E$5:$E$134,0)),1,'Data Export'!C1329)</f>
        <v>2</v>
      </c>
      <c r="E1329" s="66">
        <v>8</v>
      </c>
      <c r="F1329" s="66" t="str">
        <f ca="1">OFFSET('ToU Table'!$B$6,'Data Export'!E1329-1,'Data Export'!D1329-1)</f>
        <v>Peak</v>
      </c>
      <c r="G1329" s="66">
        <v>353.32</v>
      </c>
      <c r="H1329" s="66">
        <v>358.41</v>
      </c>
      <c r="I1329" s="66">
        <v>2.2000000000000002</v>
      </c>
    </row>
    <row r="1330" spans="2:9">
      <c r="B1330" s="64">
        <f t="shared" si="43"/>
        <v>45621</v>
      </c>
      <c r="C1330" s="65">
        <f t="shared" si="44"/>
        <v>2</v>
      </c>
      <c r="D1330" s="65">
        <f>IF(ISNUMBER(MATCH(B1330,Holidays!$E$5:$E$134,0)),1,'Data Export'!C1330)</f>
        <v>2</v>
      </c>
      <c r="E1330" s="66">
        <v>9</v>
      </c>
      <c r="F1330" s="66" t="str">
        <f ca="1">OFFSET('ToU Table'!$B$6,'Data Export'!E1330-1,'Data Export'!D1330-1)</f>
        <v>Peak</v>
      </c>
      <c r="G1330" s="66">
        <v>353.32</v>
      </c>
      <c r="H1330" s="66">
        <v>358.41</v>
      </c>
      <c r="I1330" s="66">
        <v>2.2000000000000002</v>
      </c>
    </row>
    <row r="1331" spans="2:9">
      <c r="B1331" s="64">
        <f t="shared" si="43"/>
        <v>45621</v>
      </c>
      <c r="C1331" s="65">
        <f t="shared" si="44"/>
        <v>2</v>
      </c>
      <c r="D1331" s="65">
        <f>IF(ISNUMBER(MATCH(B1331,Holidays!$E$5:$E$134,0)),1,'Data Export'!C1331)</f>
        <v>2</v>
      </c>
      <c r="E1331" s="66">
        <v>10</v>
      </c>
      <c r="F1331" s="66" t="str">
        <f ca="1">OFFSET('ToU Table'!$B$6,'Data Export'!E1331-1,'Data Export'!D1331-1)</f>
        <v>Peak</v>
      </c>
      <c r="G1331" s="66">
        <v>353.32</v>
      </c>
      <c r="H1331" s="66">
        <v>358.41</v>
      </c>
      <c r="I1331" s="66">
        <v>2.2000000000000002</v>
      </c>
    </row>
    <row r="1332" spans="2:9">
      <c r="B1332" s="64">
        <f t="shared" si="43"/>
        <v>45621</v>
      </c>
      <c r="C1332" s="65">
        <f t="shared" si="44"/>
        <v>2</v>
      </c>
      <c r="D1332" s="65">
        <f>IF(ISNUMBER(MATCH(B1332,Holidays!$E$5:$E$134,0)),1,'Data Export'!C1332)</f>
        <v>2</v>
      </c>
      <c r="E1332" s="66">
        <v>11</v>
      </c>
      <c r="F1332" s="66" t="str">
        <f ca="1">OFFSET('ToU Table'!$B$6,'Data Export'!E1332-1,'Data Export'!D1332-1)</f>
        <v>Standard</v>
      </c>
      <c r="G1332" s="66">
        <v>163.38</v>
      </c>
      <c r="H1332" s="66">
        <v>163.71</v>
      </c>
      <c r="I1332" s="66">
        <v>36</v>
      </c>
    </row>
    <row r="1333" spans="2:9">
      <c r="B1333" s="64">
        <f t="shared" si="43"/>
        <v>45621</v>
      </c>
      <c r="C1333" s="65">
        <f t="shared" si="44"/>
        <v>2</v>
      </c>
      <c r="D1333" s="65">
        <f>IF(ISNUMBER(MATCH(B1333,Holidays!$E$5:$E$134,0)),1,'Data Export'!C1333)</f>
        <v>2</v>
      </c>
      <c r="E1333" s="66">
        <v>12</v>
      </c>
      <c r="F1333" s="66" t="str">
        <f ca="1">OFFSET('ToU Table'!$B$6,'Data Export'!E1333-1,'Data Export'!D1333-1)</f>
        <v>Standard</v>
      </c>
      <c r="G1333" s="66">
        <v>165.56</v>
      </c>
      <c r="H1333" s="66">
        <v>165.56</v>
      </c>
      <c r="I1333" s="66">
        <v>23.1</v>
      </c>
    </row>
    <row r="1334" spans="2:9">
      <c r="B1334" s="64">
        <f t="shared" si="43"/>
        <v>45621</v>
      </c>
      <c r="C1334" s="65">
        <f t="shared" si="44"/>
        <v>2</v>
      </c>
      <c r="D1334" s="65">
        <f>IF(ISNUMBER(MATCH(B1334,Holidays!$E$5:$E$134,0)),1,'Data Export'!C1334)</f>
        <v>2</v>
      </c>
      <c r="E1334" s="66">
        <v>13</v>
      </c>
      <c r="F1334" s="66" t="str">
        <f ca="1">OFFSET('ToU Table'!$B$6,'Data Export'!E1334-1,'Data Export'!D1334-1)</f>
        <v>Standard</v>
      </c>
      <c r="G1334" s="66">
        <v>163.51</v>
      </c>
      <c r="H1334" s="66">
        <v>163.51</v>
      </c>
      <c r="I1334" s="66">
        <v>38.700000000000003</v>
      </c>
    </row>
    <row r="1335" spans="2:9">
      <c r="B1335" s="64">
        <f t="shared" si="43"/>
        <v>45621</v>
      </c>
      <c r="C1335" s="65">
        <f t="shared" si="44"/>
        <v>2</v>
      </c>
      <c r="D1335" s="65">
        <f>IF(ISNUMBER(MATCH(B1335,Holidays!$E$5:$E$134,0)),1,'Data Export'!C1335)</f>
        <v>2</v>
      </c>
      <c r="E1335" s="66">
        <v>14</v>
      </c>
      <c r="F1335" s="66" t="str">
        <f ca="1">OFFSET('ToU Table'!$B$6,'Data Export'!E1335-1,'Data Export'!D1335-1)</f>
        <v>Standard</v>
      </c>
      <c r="G1335" s="66">
        <v>163.66</v>
      </c>
      <c r="H1335" s="66">
        <v>163.66</v>
      </c>
      <c r="I1335" s="66">
        <v>39.1</v>
      </c>
    </row>
    <row r="1336" spans="2:9">
      <c r="B1336" s="64">
        <f t="shared" si="43"/>
        <v>45621</v>
      </c>
      <c r="C1336" s="65">
        <f t="shared" si="44"/>
        <v>2</v>
      </c>
      <c r="D1336" s="65">
        <f>IF(ISNUMBER(MATCH(B1336,Holidays!$E$5:$E$134,0)),1,'Data Export'!C1336)</f>
        <v>2</v>
      </c>
      <c r="E1336" s="66">
        <v>15</v>
      </c>
      <c r="F1336" s="66" t="str">
        <f ca="1">OFFSET('ToU Table'!$B$6,'Data Export'!E1336-1,'Data Export'!D1336-1)</f>
        <v>Standard</v>
      </c>
      <c r="G1336" s="66">
        <v>164.03</v>
      </c>
      <c r="H1336" s="66">
        <v>164.03</v>
      </c>
      <c r="I1336" s="66">
        <v>40</v>
      </c>
    </row>
    <row r="1337" spans="2:9">
      <c r="B1337" s="64">
        <f t="shared" si="43"/>
        <v>45621</v>
      </c>
      <c r="C1337" s="65">
        <f t="shared" si="44"/>
        <v>2</v>
      </c>
      <c r="D1337" s="65">
        <f>IF(ISNUMBER(MATCH(B1337,Holidays!$E$5:$E$134,0)),1,'Data Export'!C1337)</f>
        <v>2</v>
      </c>
      <c r="E1337" s="66">
        <v>16</v>
      </c>
      <c r="F1337" s="66" t="str">
        <f ca="1">OFFSET('ToU Table'!$B$6,'Data Export'!E1337-1,'Data Export'!D1337-1)</f>
        <v>Standard</v>
      </c>
      <c r="G1337" s="66">
        <v>185.37</v>
      </c>
      <c r="H1337" s="66">
        <v>227.5</v>
      </c>
      <c r="I1337" s="66">
        <v>41</v>
      </c>
    </row>
    <row r="1338" spans="2:9">
      <c r="B1338" s="64">
        <f t="shared" si="43"/>
        <v>45621</v>
      </c>
      <c r="C1338" s="65">
        <f t="shared" si="44"/>
        <v>2</v>
      </c>
      <c r="D1338" s="65">
        <f>IF(ISNUMBER(MATCH(B1338,Holidays!$E$5:$E$134,0)),1,'Data Export'!C1338)</f>
        <v>2</v>
      </c>
      <c r="E1338" s="66">
        <v>17</v>
      </c>
      <c r="F1338" s="66" t="str">
        <f ca="1">OFFSET('ToU Table'!$B$6,'Data Export'!E1338-1,'Data Export'!D1338-1)</f>
        <v>Standard</v>
      </c>
      <c r="G1338" s="66">
        <v>292.87</v>
      </c>
      <c r="H1338" s="66">
        <v>353.71</v>
      </c>
      <c r="I1338" s="66">
        <v>7.2</v>
      </c>
    </row>
    <row r="1339" spans="2:9">
      <c r="B1339" s="64">
        <f t="shared" si="43"/>
        <v>45621</v>
      </c>
      <c r="C1339" s="65">
        <f t="shared" si="44"/>
        <v>2</v>
      </c>
      <c r="D1339" s="65">
        <f>IF(ISNUMBER(MATCH(B1339,Holidays!$E$5:$E$134,0)),1,'Data Export'!C1339)</f>
        <v>2</v>
      </c>
      <c r="E1339" s="66">
        <v>18</v>
      </c>
      <c r="F1339" s="66" t="str">
        <f ca="1">OFFSET('ToU Table'!$B$6,'Data Export'!E1339-1,'Data Export'!D1339-1)</f>
        <v>Standard</v>
      </c>
      <c r="G1339" s="66">
        <v>352.38</v>
      </c>
      <c r="H1339" s="66">
        <v>358.41</v>
      </c>
      <c r="I1339" s="66">
        <v>96</v>
      </c>
    </row>
    <row r="1340" spans="2:9">
      <c r="B1340" s="64">
        <f t="shared" si="43"/>
        <v>45621</v>
      </c>
      <c r="C1340" s="65">
        <f t="shared" si="44"/>
        <v>2</v>
      </c>
      <c r="D1340" s="65">
        <f>IF(ISNUMBER(MATCH(B1340,Holidays!$E$5:$E$134,0)),1,'Data Export'!C1340)</f>
        <v>2</v>
      </c>
      <c r="E1340" s="66">
        <v>19</v>
      </c>
      <c r="F1340" s="66" t="str">
        <f ca="1">OFFSET('ToU Table'!$B$6,'Data Export'!E1340-1,'Data Export'!D1340-1)</f>
        <v>Peak</v>
      </c>
      <c r="G1340" s="66">
        <v>358.41</v>
      </c>
      <c r="H1340" s="66">
        <v>358.41</v>
      </c>
      <c r="I1340" s="66">
        <v>2.2000000000000002</v>
      </c>
    </row>
    <row r="1341" spans="2:9">
      <c r="B1341" s="64">
        <f t="shared" si="43"/>
        <v>45621</v>
      </c>
      <c r="C1341" s="65">
        <f t="shared" si="44"/>
        <v>2</v>
      </c>
      <c r="D1341" s="65">
        <f>IF(ISNUMBER(MATCH(B1341,Holidays!$E$5:$E$134,0)),1,'Data Export'!C1341)</f>
        <v>2</v>
      </c>
      <c r="E1341" s="66">
        <v>20</v>
      </c>
      <c r="F1341" s="66" t="str">
        <f ca="1">OFFSET('ToU Table'!$B$6,'Data Export'!E1341-1,'Data Export'!D1341-1)</f>
        <v>Peak</v>
      </c>
      <c r="G1341" s="66">
        <v>358.41</v>
      </c>
      <c r="H1341" s="66">
        <v>358.41</v>
      </c>
      <c r="I1341" s="66">
        <v>2.2000000000000002</v>
      </c>
    </row>
    <row r="1342" spans="2:9">
      <c r="B1342" s="64">
        <f t="shared" si="43"/>
        <v>45621</v>
      </c>
      <c r="C1342" s="65">
        <f t="shared" si="44"/>
        <v>2</v>
      </c>
      <c r="D1342" s="65">
        <f>IF(ISNUMBER(MATCH(B1342,Holidays!$E$5:$E$134,0)),1,'Data Export'!C1342)</f>
        <v>2</v>
      </c>
      <c r="E1342" s="66">
        <v>21</v>
      </c>
      <c r="F1342" s="66" t="str">
        <f ca="1">OFFSET('ToU Table'!$B$6,'Data Export'!E1342-1,'Data Export'!D1342-1)</f>
        <v>Peak</v>
      </c>
      <c r="G1342" s="66">
        <v>358.41</v>
      </c>
      <c r="H1342" s="66">
        <v>358.41</v>
      </c>
      <c r="I1342" s="66">
        <v>52.2</v>
      </c>
    </row>
    <row r="1343" spans="2:9">
      <c r="B1343" s="64">
        <f t="shared" si="43"/>
        <v>45621</v>
      </c>
      <c r="C1343" s="65">
        <f t="shared" si="44"/>
        <v>2</v>
      </c>
      <c r="D1343" s="65">
        <f>IF(ISNUMBER(MATCH(B1343,Holidays!$E$5:$E$134,0)),1,'Data Export'!C1343)</f>
        <v>2</v>
      </c>
      <c r="E1343" s="66">
        <v>22</v>
      </c>
      <c r="F1343" s="66" t="str">
        <f ca="1">OFFSET('ToU Table'!$B$6,'Data Export'!E1343-1,'Data Export'!D1343-1)</f>
        <v>Standard</v>
      </c>
      <c r="G1343" s="66">
        <v>112.42</v>
      </c>
      <c r="H1343" s="66">
        <v>126</v>
      </c>
      <c r="I1343" s="66">
        <v>151</v>
      </c>
    </row>
    <row r="1344" spans="2:9">
      <c r="B1344" s="64">
        <f t="shared" si="43"/>
        <v>45621</v>
      </c>
      <c r="C1344" s="65">
        <f t="shared" si="44"/>
        <v>2</v>
      </c>
      <c r="D1344" s="65">
        <f>IF(ISNUMBER(MATCH(B1344,Holidays!$E$5:$E$134,0)),1,'Data Export'!C1344)</f>
        <v>2</v>
      </c>
      <c r="E1344" s="66">
        <v>23</v>
      </c>
      <c r="F1344" s="66" t="str">
        <f ca="1">OFFSET('ToU Table'!$B$6,'Data Export'!E1344-1,'Data Export'!D1344-1)</f>
        <v>Off-peak</v>
      </c>
      <c r="G1344" s="66">
        <v>144.97</v>
      </c>
      <c r="H1344" s="66">
        <v>358.41</v>
      </c>
      <c r="I1344" s="66">
        <v>97</v>
      </c>
    </row>
    <row r="1345" spans="2:9">
      <c r="B1345" s="64">
        <f t="shared" si="43"/>
        <v>45621</v>
      </c>
      <c r="C1345" s="65">
        <f t="shared" si="44"/>
        <v>2</v>
      </c>
      <c r="D1345" s="65">
        <f>IF(ISNUMBER(MATCH(B1345,Holidays!$E$5:$E$134,0)),1,'Data Export'!C1345)</f>
        <v>2</v>
      </c>
      <c r="E1345" s="66">
        <v>24</v>
      </c>
      <c r="F1345" s="66" t="str">
        <f ca="1">OFFSET('ToU Table'!$B$6,'Data Export'!E1345-1,'Data Export'!D1345-1)</f>
        <v>Off-peak</v>
      </c>
      <c r="G1345" s="66">
        <v>126</v>
      </c>
      <c r="H1345" s="66">
        <v>358.41</v>
      </c>
      <c r="I1345" s="66">
        <v>62</v>
      </c>
    </row>
    <row r="1346" spans="2:9">
      <c r="B1346" s="64">
        <f t="shared" si="43"/>
        <v>45622</v>
      </c>
      <c r="C1346" s="65">
        <f t="shared" si="44"/>
        <v>3</v>
      </c>
      <c r="D1346" s="65">
        <f>IF(ISNUMBER(MATCH(B1346,Holidays!$E$5:$E$134,0)),1,'Data Export'!C1346)</f>
        <v>3</v>
      </c>
      <c r="E1346" s="66">
        <v>1</v>
      </c>
      <c r="F1346" s="66" t="str">
        <f ca="1">OFFSET('ToU Table'!$B$6,'Data Export'!E1346-1,'Data Export'!D1346-1)</f>
        <v>Off-peak</v>
      </c>
      <c r="G1346" s="66">
        <v>126</v>
      </c>
      <c r="H1346" s="66">
        <v>245</v>
      </c>
      <c r="I1346" s="66">
        <v>0</v>
      </c>
    </row>
    <row r="1347" spans="2:9">
      <c r="B1347" s="64">
        <f t="shared" ref="B1347:B1410" si="45">B1323+1</f>
        <v>45622</v>
      </c>
      <c r="C1347" s="65">
        <f t="shared" si="44"/>
        <v>3</v>
      </c>
      <c r="D1347" s="65">
        <f>IF(ISNUMBER(MATCH(B1347,Holidays!$E$5:$E$134,0)),1,'Data Export'!C1347)</f>
        <v>3</v>
      </c>
      <c r="E1347" s="66">
        <v>2</v>
      </c>
      <c r="F1347" s="66" t="str">
        <f ca="1">OFFSET('ToU Table'!$B$6,'Data Export'!E1347-1,'Data Export'!D1347-1)</f>
        <v>Off-peak</v>
      </c>
      <c r="G1347" s="66">
        <v>126</v>
      </c>
      <c r="H1347" s="66">
        <v>245</v>
      </c>
      <c r="I1347" s="66">
        <v>0</v>
      </c>
    </row>
    <row r="1348" spans="2:9">
      <c r="B1348" s="64">
        <f t="shared" si="45"/>
        <v>45622</v>
      </c>
      <c r="C1348" s="65">
        <f t="shared" si="44"/>
        <v>3</v>
      </c>
      <c r="D1348" s="65">
        <f>IF(ISNUMBER(MATCH(B1348,Holidays!$E$5:$E$134,0)),1,'Data Export'!C1348)</f>
        <v>3</v>
      </c>
      <c r="E1348" s="66">
        <v>3</v>
      </c>
      <c r="F1348" s="66" t="str">
        <f ca="1">OFFSET('ToU Table'!$B$6,'Data Export'!E1348-1,'Data Export'!D1348-1)</f>
        <v>Off-peak</v>
      </c>
      <c r="G1348" s="66">
        <v>127.29</v>
      </c>
      <c r="H1348" s="66">
        <v>245</v>
      </c>
      <c r="I1348" s="66">
        <v>0</v>
      </c>
    </row>
    <row r="1349" spans="2:9">
      <c r="B1349" s="64">
        <f t="shared" si="45"/>
        <v>45622</v>
      </c>
      <c r="C1349" s="65">
        <f t="shared" si="44"/>
        <v>3</v>
      </c>
      <c r="D1349" s="65">
        <f>IF(ISNUMBER(MATCH(B1349,Holidays!$E$5:$E$134,0)),1,'Data Export'!C1349)</f>
        <v>3</v>
      </c>
      <c r="E1349" s="66">
        <v>4</v>
      </c>
      <c r="F1349" s="66" t="str">
        <f ca="1">OFFSET('ToU Table'!$B$6,'Data Export'!E1349-1,'Data Export'!D1349-1)</f>
        <v>Off-peak</v>
      </c>
      <c r="G1349" s="66">
        <v>127.52</v>
      </c>
      <c r="H1349" s="66">
        <v>245</v>
      </c>
      <c r="I1349" s="66">
        <v>0</v>
      </c>
    </row>
    <row r="1350" spans="2:9">
      <c r="B1350" s="64">
        <f t="shared" si="45"/>
        <v>45622</v>
      </c>
      <c r="C1350" s="65">
        <f t="shared" si="44"/>
        <v>3</v>
      </c>
      <c r="D1350" s="65">
        <f>IF(ISNUMBER(MATCH(B1350,Holidays!$E$5:$E$134,0)),1,'Data Export'!C1350)</f>
        <v>3</v>
      </c>
      <c r="E1350" s="66">
        <v>5</v>
      </c>
      <c r="F1350" s="66" t="str">
        <f ca="1">OFFSET('ToU Table'!$B$6,'Data Export'!E1350-1,'Data Export'!D1350-1)</f>
        <v>Off-peak</v>
      </c>
      <c r="G1350" s="66">
        <v>129.87</v>
      </c>
      <c r="H1350" s="66">
        <v>359.62</v>
      </c>
      <c r="I1350" s="66">
        <v>0</v>
      </c>
    </row>
    <row r="1351" spans="2:9">
      <c r="B1351" s="64">
        <f t="shared" si="45"/>
        <v>45622</v>
      </c>
      <c r="C1351" s="65">
        <f t="shared" si="44"/>
        <v>3</v>
      </c>
      <c r="D1351" s="65">
        <f>IF(ISNUMBER(MATCH(B1351,Holidays!$E$5:$E$134,0)),1,'Data Export'!C1351)</f>
        <v>3</v>
      </c>
      <c r="E1351" s="66">
        <v>6</v>
      </c>
      <c r="F1351" s="66" t="str">
        <f ca="1">OFFSET('ToU Table'!$B$6,'Data Export'!E1351-1,'Data Export'!D1351-1)</f>
        <v>Off-peak</v>
      </c>
      <c r="G1351" s="66">
        <v>359.62</v>
      </c>
      <c r="H1351" s="66">
        <v>359.62</v>
      </c>
      <c r="I1351" s="66">
        <v>52.2</v>
      </c>
    </row>
    <row r="1352" spans="2:9">
      <c r="B1352" s="64">
        <f t="shared" si="45"/>
        <v>45622</v>
      </c>
      <c r="C1352" s="65">
        <f t="shared" si="44"/>
        <v>3</v>
      </c>
      <c r="D1352" s="65">
        <f>IF(ISNUMBER(MATCH(B1352,Holidays!$E$5:$E$134,0)),1,'Data Export'!C1352)</f>
        <v>3</v>
      </c>
      <c r="E1352" s="66">
        <v>7</v>
      </c>
      <c r="F1352" s="66" t="str">
        <f ca="1">OFFSET('ToU Table'!$B$6,'Data Export'!E1352-1,'Data Export'!D1352-1)</f>
        <v>Standard</v>
      </c>
      <c r="G1352" s="66">
        <v>280</v>
      </c>
      <c r="H1352" s="66">
        <v>359.62</v>
      </c>
      <c r="I1352" s="66">
        <v>1</v>
      </c>
    </row>
    <row r="1353" spans="2:9">
      <c r="B1353" s="64">
        <f t="shared" si="45"/>
        <v>45622</v>
      </c>
      <c r="C1353" s="65">
        <f t="shared" si="44"/>
        <v>3</v>
      </c>
      <c r="D1353" s="65">
        <f>IF(ISNUMBER(MATCH(B1353,Holidays!$E$5:$E$134,0)),1,'Data Export'!C1353)</f>
        <v>3</v>
      </c>
      <c r="E1353" s="66">
        <v>8</v>
      </c>
      <c r="F1353" s="66" t="str">
        <f ca="1">OFFSET('ToU Table'!$B$6,'Data Export'!E1353-1,'Data Export'!D1353-1)</f>
        <v>Peak</v>
      </c>
      <c r="G1353" s="66">
        <v>280</v>
      </c>
      <c r="H1353" s="66">
        <v>359.62</v>
      </c>
      <c r="I1353" s="66">
        <v>0</v>
      </c>
    </row>
    <row r="1354" spans="2:9">
      <c r="B1354" s="64">
        <f t="shared" si="45"/>
        <v>45622</v>
      </c>
      <c r="C1354" s="65">
        <f t="shared" si="44"/>
        <v>3</v>
      </c>
      <c r="D1354" s="65">
        <f>IF(ISNUMBER(MATCH(B1354,Holidays!$E$5:$E$134,0)),1,'Data Export'!C1354)</f>
        <v>3</v>
      </c>
      <c r="E1354" s="66">
        <v>9</v>
      </c>
      <c r="F1354" s="66" t="str">
        <f ca="1">OFFSET('ToU Table'!$B$6,'Data Export'!E1354-1,'Data Export'!D1354-1)</f>
        <v>Peak</v>
      </c>
      <c r="G1354" s="66">
        <v>353.92</v>
      </c>
      <c r="H1354" s="66">
        <v>359.62</v>
      </c>
      <c r="I1354" s="66">
        <v>0</v>
      </c>
    </row>
    <row r="1355" spans="2:9">
      <c r="B1355" s="64">
        <f t="shared" si="45"/>
        <v>45622</v>
      </c>
      <c r="C1355" s="65">
        <f t="shared" si="44"/>
        <v>3</v>
      </c>
      <c r="D1355" s="65">
        <f>IF(ISNUMBER(MATCH(B1355,Holidays!$E$5:$E$134,0)),1,'Data Export'!C1355)</f>
        <v>3</v>
      </c>
      <c r="E1355" s="66">
        <v>10</v>
      </c>
      <c r="F1355" s="66" t="str">
        <f ca="1">OFFSET('ToU Table'!$B$6,'Data Export'!E1355-1,'Data Export'!D1355-1)</f>
        <v>Peak</v>
      </c>
      <c r="G1355" s="66">
        <v>353.92</v>
      </c>
      <c r="H1355" s="66">
        <v>359.62</v>
      </c>
      <c r="I1355" s="66">
        <v>0</v>
      </c>
    </row>
    <row r="1356" spans="2:9">
      <c r="B1356" s="64">
        <f t="shared" si="45"/>
        <v>45622</v>
      </c>
      <c r="C1356" s="65">
        <f t="shared" si="44"/>
        <v>3</v>
      </c>
      <c r="D1356" s="65">
        <f>IF(ISNUMBER(MATCH(B1356,Holidays!$E$5:$E$134,0)),1,'Data Export'!C1356)</f>
        <v>3</v>
      </c>
      <c r="E1356" s="66">
        <v>11</v>
      </c>
      <c r="F1356" s="66" t="str">
        <f ca="1">OFFSET('ToU Table'!$B$6,'Data Export'!E1356-1,'Data Export'!D1356-1)</f>
        <v>Standard</v>
      </c>
      <c r="G1356" s="66">
        <v>163.25</v>
      </c>
      <c r="H1356" s="66">
        <v>163.25</v>
      </c>
      <c r="I1356" s="66">
        <v>24.6</v>
      </c>
    </row>
    <row r="1357" spans="2:9">
      <c r="B1357" s="64">
        <f t="shared" si="45"/>
        <v>45622</v>
      </c>
      <c r="C1357" s="65">
        <f t="shared" si="44"/>
        <v>3</v>
      </c>
      <c r="D1357" s="65">
        <f>IF(ISNUMBER(MATCH(B1357,Holidays!$E$5:$E$134,0)),1,'Data Export'!C1357)</f>
        <v>3</v>
      </c>
      <c r="E1357" s="66">
        <v>12</v>
      </c>
      <c r="F1357" s="66" t="str">
        <f ca="1">OFFSET('ToU Table'!$B$6,'Data Export'!E1357-1,'Data Export'!D1357-1)</f>
        <v>Standard</v>
      </c>
      <c r="G1357" s="66">
        <v>165.04</v>
      </c>
      <c r="H1357" s="66">
        <v>165.04</v>
      </c>
      <c r="I1357" s="66">
        <v>27.5</v>
      </c>
    </row>
    <row r="1358" spans="2:9">
      <c r="B1358" s="64">
        <f t="shared" si="45"/>
        <v>45622</v>
      </c>
      <c r="C1358" s="65">
        <f t="shared" si="44"/>
        <v>3</v>
      </c>
      <c r="D1358" s="65">
        <f>IF(ISNUMBER(MATCH(B1358,Holidays!$E$5:$E$134,0)),1,'Data Export'!C1358)</f>
        <v>3</v>
      </c>
      <c r="E1358" s="66">
        <v>13</v>
      </c>
      <c r="F1358" s="66" t="str">
        <f ca="1">OFFSET('ToU Table'!$B$6,'Data Export'!E1358-1,'Data Export'!D1358-1)</f>
        <v>Standard</v>
      </c>
      <c r="G1358" s="66">
        <v>165.04</v>
      </c>
      <c r="H1358" s="66">
        <v>165.04</v>
      </c>
      <c r="I1358" s="66">
        <v>27.5</v>
      </c>
    </row>
    <row r="1359" spans="2:9">
      <c r="B1359" s="64">
        <f t="shared" si="45"/>
        <v>45622</v>
      </c>
      <c r="C1359" s="65">
        <f t="shared" si="44"/>
        <v>3</v>
      </c>
      <c r="D1359" s="65">
        <f>IF(ISNUMBER(MATCH(B1359,Holidays!$E$5:$E$134,0)),1,'Data Export'!C1359)</f>
        <v>3</v>
      </c>
      <c r="E1359" s="66">
        <v>14</v>
      </c>
      <c r="F1359" s="66" t="str">
        <f ca="1">OFFSET('ToU Table'!$B$6,'Data Export'!E1359-1,'Data Export'!D1359-1)</f>
        <v>Standard</v>
      </c>
      <c r="G1359" s="66">
        <v>165.1</v>
      </c>
      <c r="H1359" s="66">
        <v>165.1</v>
      </c>
      <c r="I1359" s="66">
        <v>27.7</v>
      </c>
    </row>
    <row r="1360" spans="2:9">
      <c r="B1360" s="64">
        <f t="shared" si="45"/>
        <v>45622</v>
      </c>
      <c r="C1360" s="65">
        <f t="shared" si="44"/>
        <v>3</v>
      </c>
      <c r="D1360" s="65">
        <f>IF(ISNUMBER(MATCH(B1360,Holidays!$E$5:$E$134,0)),1,'Data Export'!C1360)</f>
        <v>3</v>
      </c>
      <c r="E1360" s="66">
        <v>15</v>
      </c>
      <c r="F1360" s="66" t="str">
        <f ca="1">OFFSET('ToU Table'!$B$6,'Data Export'!E1360-1,'Data Export'!D1360-1)</f>
        <v>Standard</v>
      </c>
      <c r="G1360" s="66">
        <v>165.37</v>
      </c>
      <c r="H1360" s="66">
        <v>165.37</v>
      </c>
      <c r="I1360" s="66">
        <v>28.1</v>
      </c>
    </row>
    <row r="1361" spans="2:9">
      <c r="B1361" s="64">
        <f t="shared" si="45"/>
        <v>45622</v>
      </c>
      <c r="C1361" s="65">
        <f t="shared" si="44"/>
        <v>3</v>
      </c>
      <c r="D1361" s="65">
        <f>IF(ISNUMBER(MATCH(B1361,Holidays!$E$5:$E$134,0)),1,'Data Export'!C1361)</f>
        <v>3</v>
      </c>
      <c r="E1361" s="66">
        <v>16</v>
      </c>
      <c r="F1361" s="66" t="str">
        <f ca="1">OFFSET('ToU Table'!$B$6,'Data Export'!E1361-1,'Data Export'!D1361-1)</f>
        <v>Standard</v>
      </c>
      <c r="G1361" s="66">
        <v>183.29</v>
      </c>
      <c r="H1361" s="66">
        <v>212</v>
      </c>
      <c r="I1361" s="66">
        <v>41</v>
      </c>
    </row>
    <row r="1362" spans="2:9">
      <c r="B1362" s="64">
        <f t="shared" si="45"/>
        <v>45622</v>
      </c>
      <c r="C1362" s="65">
        <f t="shared" si="44"/>
        <v>3</v>
      </c>
      <c r="D1362" s="65">
        <f>IF(ISNUMBER(MATCH(B1362,Holidays!$E$5:$E$134,0)),1,'Data Export'!C1362)</f>
        <v>3</v>
      </c>
      <c r="E1362" s="66">
        <v>17</v>
      </c>
      <c r="F1362" s="66" t="str">
        <f ca="1">OFFSET('ToU Table'!$B$6,'Data Export'!E1362-1,'Data Export'!D1362-1)</f>
        <v>Standard</v>
      </c>
      <c r="G1362" s="66">
        <v>349</v>
      </c>
      <c r="H1362" s="66">
        <v>359.62</v>
      </c>
      <c r="I1362" s="66">
        <v>5</v>
      </c>
    </row>
    <row r="1363" spans="2:9">
      <c r="B1363" s="64">
        <f t="shared" si="45"/>
        <v>45622</v>
      </c>
      <c r="C1363" s="65">
        <f t="shared" si="44"/>
        <v>3</v>
      </c>
      <c r="D1363" s="65">
        <f>IF(ISNUMBER(MATCH(B1363,Holidays!$E$5:$E$134,0)),1,'Data Export'!C1363)</f>
        <v>3</v>
      </c>
      <c r="E1363" s="66">
        <v>18</v>
      </c>
      <c r="F1363" s="66" t="str">
        <f ca="1">OFFSET('ToU Table'!$B$6,'Data Export'!E1363-1,'Data Export'!D1363-1)</f>
        <v>Standard</v>
      </c>
      <c r="G1363" s="66">
        <v>356.32</v>
      </c>
      <c r="H1363" s="66">
        <v>359.62</v>
      </c>
      <c r="I1363" s="66">
        <v>36.1</v>
      </c>
    </row>
    <row r="1364" spans="2:9">
      <c r="B1364" s="64">
        <f t="shared" si="45"/>
        <v>45622</v>
      </c>
      <c r="C1364" s="65">
        <f t="shared" si="44"/>
        <v>3</v>
      </c>
      <c r="D1364" s="65">
        <f>IF(ISNUMBER(MATCH(B1364,Holidays!$E$5:$E$134,0)),1,'Data Export'!C1364)</f>
        <v>3</v>
      </c>
      <c r="E1364" s="66">
        <v>19</v>
      </c>
      <c r="F1364" s="66" t="str">
        <f ca="1">OFFSET('ToU Table'!$B$6,'Data Export'!E1364-1,'Data Export'!D1364-1)</f>
        <v>Peak</v>
      </c>
      <c r="G1364" s="66">
        <v>359.62</v>
      </c>
      <c r="H1364" s="66">
        <v>359.62</v>
      </c>
      <c r="I1364" s="66">
        <v>2.2000000000000002</v>
      </c>
    </row>
    <row r="1365" spans="2:9">
      <c r="B1365" s="64">
        <f t="shared" si="45"/>
        <v>45622</v>
      </c>
      <c r="C1365" s="65">
        <f t="shared" si="44"/>
        <v>3</v>
      </c>
      <c r="D1365" s="65">
        <f>IF(ISNUMBER(MATCH(B1365,Holidays!$E$5:$E$134,0)),1,'Data Export'!C1365)</f>
        <v>3</v>
      </c>
      <c r="E1365" s="66">
        <v>20</v>
      </c>
      <c r="F1365" s="66" t="str">
        <f ca="1">OFFSET('ToU Table'!$B$6,'Data Export'!E1365-1,'Data Export'!D1365-1)</f>
        <v>Peak</v>
      </c>
      <c r="G1365" s="66">
        <v>359.62</v>
      </c>
      <c r="H1365" s="66">
        <v>359.62</v>
      </c>
      <c r="I1365" s="66">
        <v>2.2000000000000002</v>
      </c>
    </row>
    <row r="1366" spans="2:9">
      <c r="B1366" s="64">
        <f t="shared" si="45"/>
        <v>45622</v>
      </c>
      <c r="C1366" s="65">
        <f t="shared" si="44"/>
        <v>3</v>
      </c>
      <c r="D1366" s="65">
        <f>IF(ISNUMBER(MATCH(B1366,Holidays!$E$5:$E$134,0)),1,'Data Export'!C1366)</f>
        <v>3</v>
      </c>
      <c r="E1366" s="66">
        <v>21</v>
      </c>
      <c r="F1366" s="66" t="str">
        <f ca="1">OFFSET('ToU Table'!$B$6,'Data Export'!E1366-1,'Data Export'!D1366-1)</f>
        <v>Peak</v>
      </c>
      <c r="G1366" s="66">
        <v>359.62</v>
      </c>
      <c r="H1366" s="66">
        <v>359.62</v>
      </c>
      <c r="I1366" s="66">
        <v>2.2000000000000002</v>
      </c>
    </row>
    <row r="1367" spans="2:9">
      <c r="B1367" s="64">
        <f t="shared" si="45"/>
        <v>45622</v>
      </c>
      <c r="C1367" s="65">
        <f t="shared" si="44"/>
        <v>3</v>
      </c>
      <c r="D1367" s="65">
        <f>IF(ISNUMBER(MATCH(B1367,Holidays!$E$5:$E$134,0)),1,'Data Export'!C1367)</f>
        <v>3</v>
      </c>
      <c r="E1367" s="66">
        <v>22</v>
      </c>
      <c r="F1367" s="66" t="str">
        <f ca="1">OFFSET('ToU Table'!$B$6,'Data Export'!E1367-1,'Data Export'!D1367-1)</f>
        <v>Standard</v>
      </c>
      <c r="G1367" s="66">
        <v>286.42</v>
      </c>
      <c r="H1367" s="66">
        <v>286.42</v>
      </c>
      <c r="I1367" s="66">
        <v>42</v>
      </c>
    </row>
    <row r="1368" spans="2:9">
      <c r="B1368" s="64">
        <f t="shared" si="45"/>
        <v>45622</v>
      </c>
      <c r="C1368" s="65">
        <f t="shared" si="44"/>
        <v>3</v>
      </c>
      <c r="D1368" s="65">
        <f>IF(ISNUMBER(MATCH(B1368,Holidays!$E$5:$E$134,0)),1,'Data Export'!C1368)</f>
        <v>3</v>
      </c>
      <c r="E1368" s="66">
        <v>23</v>
      </c>
      <c r="F1368" s="66" t="str">
        <f ca="1">OFFSET('ToU Table'!$B$6,'Data Export'!E1368-1,'Data Export'!D1368-1)</f>
        <v>Off-peak</v>
      </c>
      <c r="G1368" s="66">
        <v>135.12</v>
      </c>
      <c r="H1368" s="66">
        <v>359.62</v>
      </c>
      <c r="I1368" s="66">
        <v>2.2000000000000002</v>
      </c>
    </row>
    <row r="1369" spans="2:9">
      <c r="B1369" s="64">
        <f t="shared" si="45"/>
        <v>45622</v>
      </c>
      <c r="C1369" s="65">
        <f t="shared" si="44"/>
        <v>3</v>
      </c>
      <c r="D1369" s="65">
        <f>IF(ISNUMBER(MATCH(B1369,Holidays!$E$5:$E$134,0)),1,'Data Export'!C1369)</f>
        <v>3</v>
      </c>
      <c r="E1369" s="66">
        <v>24</v>
      </c>
      <c r="F1369" s="66" t="str">
        <f ca="1">OFFSET('ToU Table'!$B$6,'Data Export'!E1369-1,'Data Export'!D1369-1)</f>
        <v>Off-peak</v>
      </c>
      <c r="G1369" s="66">
        <v>128.82</v>
      </c>
      <c r="H1369" s="66">
        <v>359.62</v>
      </c>
      <c r="I1369" s="66">
        <v>2.2000000000000002</v>
      </c>
    </row>
    <row r="1370" spans="2:9">
      <c r="B1370" s="64">
        <f t="shared" si="45"/>
        <v>45623</v>
      </c>
      <c r="C1370" s="65">
        <f t="shared" si="44"/>
        <v>4</v>
      </c>
      <c r="D1370" s="65">
        <f>IF(ISNUMBER(MATCH(B1370,Holidays!$E$5:$E$134,0)),1,'Data Export'!C1370)</f>
        <v>4</v>
      </c>
      <c r="E1370" s="66">
        <v>1</v>
      </c>
      <c r="F1370" s="66" t="str">
        <f ca="1">OFFSET('ToU Table'!$B$6,'Data Export'!E1370-1,'Data Export'!D1370-1)</f>
        <v>Off-peak</v>
      </c>
      <c r="G1370" s="66">
        <v>105.33</v>
      </c>
      <c r="H1370" s="66">
        <v>245</v>
      </c>
      <c r="I1370" s="66">
        <v>0</v>
      </c>
    </row>
    <row r="1371" spans="2:9">
      <c r="B1371" s="64">
        <f t="shared" si="45"/>
        <v>45623</v>
      </c>
      <c r="C1371" s="65">
        <f t="shared" si="44"/>
        <v>4</v>
      </c>
      <c r="D1371" s="65">
        <f>IF(ISNUMBER(MATCH(B1371,Holidays!$E$5:$E$134,0)),1,'Data Export'!C1371)</f>
        <v>4</v>
      </c>
      <c r="E1371" s="66">
        <v>2</v>
      </c>
      <c r="F1371" s="66" t="str">
        <f ca="1">OFFSET('ToU Table'!$B$6,'Data Export'!E1371-1,'Data Export'!D1371-1)</f>
        <v>Off-peak</v>
      </c>
      <c r="G1371" s="66">
        <v>106</v>
      </c>
      <c r="H1371" s="66">
        <v>245</v>
      </c>
      <c r="I1371" s="66">
        <v>0</v>
      </c>
    </row>
    <row r="1372" spans="2:9">
      <c r="B1372" s="64">
        <f t="shared" si="45"/>
        <v>45623</v>
      </c>
      <c r="C1372" s="65">
        <f t="shared" si="44"/>
        <v>4</v>
      </c>
      <c r="D1372" s="65">
        <f>IF(ISNUMBER(MATCH(B1372,Holidays!$E$5:$E$134,0)),1,'Data Export'!C1372)</f>
        <v>4</v>
      </c>
      <c r="E1372" s="66">
        <v>3</v>
      </c>
      <c r="F1372" s="66" t="str">
        <f ca="1">OFFSET('ToU Table'!$B$6,'Data Export'!E1372-1,'Data Export'!D1372-1)</f>
        <v>Off-peak</v>
      </c>
      <c r="G1372" s="66">
        <v>106</v>
      </c>
      <c r="H1372" s="66">
        <v>245</v>
      </c>
      <c r="I1372" s="66">
        <v>0</v>
      </c>
    </row>
    <row r="1373" spans="2:9">
      <c r="B1373" s="64">
        <f t="shared" si="45"/>
        <v>45623</v>
      </c>
      <c r="C1373" s="65">
        <f t="shared" si="44"/>
        <v>4</v>
      </c>
      <c r="D1373" s="65">
        <f>IF(ISNUMBER(MATCH(B1373,Holidays!$E$5:$E$134,0)),1,'Data Export'!C1373)</f>
        <v>4</v>
      </c>
      <c r="E1373" s="66">
        <v>4</v>
      </c>
      <c r="F1373" s="66" t="str">
        <f ca="1">OFFSET('ToU Table'!$B$6,'Data Export'!E1373-1,'Data Export'!D1373-1)</f>
        <v>Off-peak</v>
      </c>
      <c r="G1373" s="66">
        <v>106</v>
      </c>
      <c r="H1373" s="66">
        <v>245</v>
      </c>
      <c r="I1373" s="66">
        <v>0</v>
      </c>
    </row>
    <row r="1374" spans="2:9">
      <c r="B1374" s="64">
        <f t="shared" si="45"/>
        <v>45623</v>
      </c>
      <c r="C1374" s="65">
        <f t="shared" si="44"/>
        <v>4</v>
      </c>
      <c r="D1374" s="65">
        <f>IF(ISNUMBER(MATCH(B1374,Holidays!$E$5:$E$134,0)),1,'Data Export'!C1374)</f>
        <v>4</v>
      </c>
      <c r="E1374" s="66">
        <v>5</v>
      </c>
      <c r="F1374" s="66" t="str">
        <f ca="1">OFFSET('ToU Table'!$B$6,'Data Export'!E1374-1,'Data Export'!D1374-1)</f>
        <v>Off-peak</v>
      </c>
      <c r="G1374" s="66">
        <v>107.58</v>
      </c>
      <c r="H1374" s="66">
        <v>360.41</v>
      </c>
      <c r="I1374" s="66">
        <v>0</v>
      </c>
    </row>
    <row r="1375" spans="2:9">
      <c r="B1375" s="64">
        <f t="shared" si="45"/>
        <v>45623</v>
      </c>
      <c r="C1375" s="65">
        <f t="shared" si="44"/>
        <v>4</v>
      </c>
      <c r="D1375" s="65">
        <f>IF(ISNUMBER(MATCH(B1375,Holidays!$E$5:$E$134,0)),1,'Data Export'!C1375)</f>
        <v>4</v>
      </c>
      <c r="E1375" s="66">
        <v>6</v>
      </c>
      <c r="F1375" s="66" t="str">
        <f ca="1">OFFSET('ToU Table'!$B$6,'Data Export'!E1375-1,'Data Export'!D1375-1)</f>
        <v>Off-peak</v>
      </c>
      <c r="G1375" s="66">
        <v>360.41</v>
      </c>
      <c r="H1375" s="66">
        <v>360.41</v>
      </c>
      <c r="I1375" s="66">
        <v>52</v>
      </c>
    </row>
    <row r="1376" spans="2:9">
      <c r="B1376" s="64">
        <f t="shared" si="45"/>
        <v>45623</v>
      </c>
      <c r="C1376" s="65">
        <f t="shared" si="44"/>
        <v>4</v>
      </c>
      <c r="D1376" s="65">
        <f>IF(ISNUMBER(MATCH(B1376,Holidays!$E$5:$E$134,0)),1,'Data Export'!C1376)</f>
        <v>4</v>
      </c>
      <c r="E1376" s="66">
        <v>7</v>
      </c>
      <c r="F1376" s="66" t="str">
        <f ca="1">OFFSET('ToU Table'!$B$6,'Data Export'!E1376-1,'Data Export'!D1376-1)</f>
        <v>Standard</v>
      </c>
      <c r="G1376" s="66">
        <v>360.41</v>
      </c>
      <c r="H1376" s="66">
        <v>360.41</v>
      </c>
      <c r="I1376" s="66">
        <v>0</v>
      </c>
    </row>
    <row r="1377" spans="2:9">
      <c r="B1377" s="64">
        <f t="shared" si="45"/>
        <v>45623</v>
      </c>
      <c r="C1377" s="65">
        <f t="shared" si="44"/>
        <v>4</v>
      </c>
      <c r="D1377" s="65">
        <f>IF(ISNUMBER(MATCH(B1377,Holidays!$E$5:$E$134,0)),1,'Data Export'!C1377)</f>
        <v>4</v>
      </c>
      <c r="E1377" s="66">
        <v>8</v>
      </c>
      <c r="F1377" s="66" t="str">
        <f ca="1">OFFSET('ToU Table'!$B$6,'Data Export'!E1377-1,'Data Export'!D1377-1)</f>
        <v>Peak</v>
      </c>
      <c r="G1377" s="66">
        <v>360.41</v>
      </c>
      <c r="H1377" s="66">
        <v>360.41</v>
      </c>
      <c r="I1377" s="66">
        <v>0</v>
      </c>
    </row>
    <row r="1378" spans="2:9">
      <c r="B1378" s="64">
        <f t="shared" si="45"/>
        <v>45623</v>
      </c>
      <c r="C1378" s="65">
        <f t="shared" si="44"/>
        <v>4</v>
      </c>
      <c r="D1378" s="65">
        <f>IF(ISNUMBER(MATCH(B1378,Holidays!$E$5:$E$134,0)),1,'Data Export'!C1378)</f>
        <v>4</v>
      </c>
      <c r="E1378" s="66">
        <v>9</v>
      </c>
      <c r="F1378" s="66" t="str">
        <f ca="1">OFFSET('ToU Table'!$B$6,'Data Export'!E1378-1,'Data Export'!D1378-1)</f>
        <v>Peak</v>
      </c>
      <c r="G1378" s="66">
        <v>360.41</v>
      </c>
      <c r="H1378" s="66">
        <v>360.41</v>
      </c>
      <c r="I1378" s="66">
        <v>0</v>
      </c>
    </row>
    <row r="1379" spans="2:9">
      <c r="B1379" s="64">
        <f t="shared" si="45"/>
        <v>45623</v>
      </c>
      <c r="C1379" s="65">
        <f t="shared" si="44"/>
        <v>4</v>
      </c>
      <c r="D1379" s="65">
        <f>IF(ISNUMBER(MATCH(B1379,Holidays!$E$5:$E$134,0)),1,'Data Export'!C1379)</f>
        <v>4</v>
      </c>
      <c r="E1379" s="66">
        <v>10</v>
      </c>
      <c r="F1379" s="66" t="str">
        <f ca="1">OFFSET('ToU Table'!$B$6,'Data Export'!E1379-1,'Data Export'!D1379-1)</f>
        <v>Peak</v>
      </c>
      <c r="G1379" s="66">
        <v>360.41</v>
      </c>
      <c r="H1379" s="66">
        <v>360.41</v>
      </c>
      <c r="I1379" s="66">
        <v>0</v>
      </c>
    </row>
    <row r="1380" spans="2:9">
      <c r="B1380" s="64">
        <f t="shared" si="45"/>
        <v>45623</v>
      </c>
      <c r="C1380" s="65">
        <f t="shared" si="44"/>
        <v>4</v>
      </c>
      <c r="D1380" s="65">
        <f>IF(ISNUMBER(MATCH(B1380,Holidays!$E$5:$E$134,0)),1,'Data Export'!C1380)</f>
        <v>4</v>
      </c>
      <c r="E1380" s="66">
        <v>11</v>
      </c>
      <c r="F1380" s="66" t="str">
        <f ca="1">OFFSET('ToU Table'!$B$6,'Data Export'!E1380-1,'Data Export'!D1380-1)</f>
        <v>Standard</v>
      </c>
      <c r="G1380" s="66">
        <v>125.99</v>
      </c>
      <c r="H1380" s="66">
        <v>299.94</v>
      </c>
      <c r="I1380" s="66">
        <v>24</v>
      </c>
    </row>
    <row r="1381" spans="2:9">
      <c r="B1381" s="64">
        <f t="shared" si="45"/>
        <v>45623</v>
      </c>
      <c r="C1381" s="65">
        <f t="shared" si="44"/>
        <v>4</v>
      </c>
      <c r="D1381" s="65">
        <f>IF(ISNUMBER(MATCH(B1381,Holidays!$E$5:$E$134,0)),1,'Data Export'!C1381)</f>
        <v>4</v>
      </c>
      <c r="E1381" s="66">
        <v>12</v>
      </c>
      <c r="F1381" s="66" t="str">
        <f ca="1">OFFSET('ToU Table'!$B$6,'Data Export'!E1381-1,'Data Export'!D1381-1)</f>
        <v>Standard</v>
      </c>
      <c r="G1381" s="66">
        <v>125.99</v>
      </c>
      <c r="H1381" s="66">
        <v>165.84</v>
      </c>
      <c r="I1381" s="66">
        <v>25</v>
      </c>
    </row>
    <row r="1382" spans="2:9">
      <c r="B1382" s="64">
        <f t="shared" si="45"/>
        <v>45623</v>
      </c>
      <c r="C1382" s="65">
        <f t="shared" si="44"/>
        <v>4</v>
      </c>
      <c r="D1382" s="65">
        <f>IF(ISNUMBER(MATCH(B1382,Holidays!$E$5:$E$134,0)),1,'Data Export'!C1382)</f>
        <v>4</v>
      </c>
      <c r="E1382" s="66">
        <v>13</v>
      </c>
      <c r="F1382" s="66" t="str">
        <f ca="1">OFFSET('ToU Table'!$B$6,'Data Export'!E1382-1,'Data Export'!D1382-1)</f>
        <v>Standard</v>
      </c>
      <c r="G1382" s="66">
        <v>125.99</v>
      </c>
      <c r="H1382" s="66">
        <v>165.83</v>
      </c>
      <c r="I1382" s="66">
        <v>25</v>
      </c>
    </row>
    <row r="1383" spans="2:9">
      <c r="B1383" s="64">
        <f t="shared" si="45"/>
        <v>45623</v>
      </c>
      <c r="C1383" s="65">
        <f t="shared" si="44"/>
        <v>4</v>
      </c>
      <c r="D1383" s="65">
        <f>IF(ISNUMBER(MATCH(B1383,Holidays!$E$5:$E$134,0)),1,'Data Export'!C1383)</f>
        <v>4</v>
      </c>
      <c r="E1383" s="66">
        <v>14</v>
      </c>
      <c r="F1383" s="66" t="str">
        <f ca="1">OFFSET('ToU Table'!$B$6,'Data Export'!E1383-1,'Data Export'!D1383-1)</f>
        <v>Standard</v>
      </c>
      <c r="G1383" s="66">
        <v>126</v>
      </c>
      <c r="H1383" s="66">
        <v>165.85</v>
      </c>
      <c r="I1383" s="66">
        <v>25</v>
      </c>
    </row>
    <row r="1384" spans="2:9">
      <c r="B1384" s="64">
        <f t="shared" si="45"/>
        <v>45623</v>
      </c>
      <c r="C1384" s="65">
        <f t="shared" si="44"/>
        <v>4</v>
      </c>
      <c r="D1384" s="65">
        <f>IF(ISNUMBER(MATCH(B1384,Holidays!$E$5:$E$134,0)),1,'Data Export'!C1384)</f>
        <v>4</v>
      </c>
      <c r="E1384" s="66">
        <v>15</v>
      </c>
      <c r="F1384" s="66" t="str">
        <f ca="1">OFFSET('ToU Table'!$B$6,'Data Export'!E1384-1,'Data Export'!D1384-1)</f>
        <v>Standard</v>
      </c>
      <c r="G1384" s="66">
        <v>135.99</v>
      </c>
      <c r="H1384" s="66">
        <v>165</v>
      </c>
      <c r="I1384" s="66">
        <v>35</v>
      </c>
    </row>
    <row r="1385" spans="2:9">
      <c r="B1385" s="64">
        <f t="shared" si="45"/>
        <v>45623</v>
      </c>
      <c r="C1385" s="65">
        <f t="shared" si="44"/>
        <v>4</v>
      </c>
      <c r="D1385" s="65">
        <f>IF(ISNUMBER(MATCH(B1385,Holidays!$E$5:$E$134,0)),1,'Data Export'!C1385)</f>
        <v>4</v>
      </c>
      <c r="E1385" s="66">
        <v>16</v>
      </c>
      <c r="F1385" s="66" t="str">
        <f ca="1">OFFSET('ToU Table'!$B$6,'Data Export'!E1385-1,'Data Export'!D1385-1)</f>
        <v>Standard</v>
      </c>
      <c r="G1385" s="66">
        <v>229.83</v>
      </c>
      <c r="H1385" s="66">
        <v>232.93</v>
      </c>
      <c r="I1385" s="66">
        <v>40</v>
      </c>
    </row>
    <row r="1386" spans="2:9">
      <c r="B1386" s="64">
        <f t="shared" si="45"/>
        <v>45623</v>
      </c>
      <c r="C1386" s="65">
        <f t="shared" si="44"/>
        <v>4</v>
      </c>
      <c r="D1386" s="65">
        <f>IF(ISNUMBER(MATCH(B1386,Holidays!$E$5:$E$134,0)),1,'Data Export'!C1386)</f>
        <v>4</v>
      </c>
      <c r="E1386" s="66">
        <v>17</v>
      </c>
      <c r="F1386" s="66" t="str">
        <f ca="1">OFFSET('ToU Table'!$B$6,'Data Export'!E1386-1,'Data Export'!D1386-1)</f>
        <v>Standard</v>
      </c>
      <c r="G1386" s="66">
        <v>252.06</v>
      </c>
      <c r="H1386" s="66">
        <v>360.41</v>
      </c>
      <c r="I1386" s="66">
        <v>10</v>
      </c>
    </row>
    <row r="1387" spans="2:9">
      <c r="B1387" s="64">
        <f t="shared" si="45"/>
        <v>45623</v>
      </c>
      <c r="C1387" s="65">
        <f t="shared" ref="C1387:C1450" si="46">WEEKDAY(B1387)</f>
        <v>4</v>
      </c>
      <c r="D1387" s="65">
        <f>IF(ISNUMBER(MATCH(B1387,Holidays!$E$5:$E$134,0)),1,'Data Export'!C1387)</f>
        <v>4</v>
      </c>
      <c r="E1387" s="66">
        <v>18</v>
      </c>
      <c r="F1387" s="66" t="str">
        <f ca="1">OFFSET('ToU Table'!$B$6,'Data Export'!E1387-1,'Data Export'!D1387-1)</f>
        <v>Standard</v>
      </c>
      <c r="G1387" s="66">
        <v>360.41</v>
      </c>
      <c r="H1387" s="66">
        <v>360.41</v>
      </c>
      <c r="I1387" s="66">
        <v>2</v>
      </c>
    </row>
    <row r="1388" spans="2:9">
      <c r="B1388" s="64">
        <f t="shared" si="45"/>
        <v>45623</v>
      </c>
      <c r="C1388" s="65">
        <f t="shared" si="46"/>
        <v>4</v>
      </c>
      <c r="D1388" s="65">
        <f>IF(ISNUMBER(MATCH(B1388,Holidays!$E$5:$E$134,0)),1,'Data Export'!C1388)</f>
        <v>4</v>
      </c>
      <c r="E1388" s="66">
        <v>19</v>
      </c>
      <c r="F1388" s="66" t="str">
        <f ca="1">OFFSET('ToU Table'!$B$6,'Data Export'!E1388-1,'Data Export'!D1388-1)</f>
        <v>Peak</v>
      </c>
      <c r="G1388" s="66">
        <v>360.41</v>
      </c>
      <c r="H1388" s="66">
        <v>360.41</v>
      </c>
      <c r="I1388" s="66">
        <v>2</v>
      </c>
    </row>
    <row r="1389" spans="2:9">
      <c r="B1389" s="64">
        <f t="shared" si="45"/>
        <v>45623</v>
      </c>
      <c r="C1389" s="65">
        <f t="shared" si="46"/>
        <v>4</v>
      </c>
      <c r="D1389" s="65">
        <f>IF(ISNUMBER(MATCH(B1389,Holidays!$E$5:$E$134,0)),1,'Data Export'!C1389)</f>
        <v>4</v>
      </c>
      <c r="E1389" s="66">
        <v>20</v>
      </c>
      <c r="F1389" s="66" t="str">
        <f ca="1">OFFSET('ToU Table'!$B$6,'Data Export'!E1389-1,'Data Export'!D1389-1)</f>
        <v>Peak</v>
      </c>
      <c r="G1389" s="66">
        <v>360.41</v>
      </c>
      <c r="H1389" s="66">
        <v>360.41</v>
      </c>
      <c r="I1389" s="66">
        <v>2</v>
      </c>
    </row>
    <row r="1390" spans="2:9">
      <c r="B1390" s="64">
        <f t="shared" si="45"/>
        <v>45623</v>
      </c>
      <c r="C1390" s="65">
        <f t="shared" si="46"/>
        <v>4</v>
      </c>
      <c r="D1390" s="65">
        <f>IF(ISNUMBER(MATCH(B1390,Holidays!$E$5:$E$134,0)),1,'Data Export'!C1390)</f>
        <v>4</v>
      </c>
      <c r="E1390" s="66">
        <v>21</v>
      </c>
      <c r="F1390" s="66" t="str">
        <f ca="1">OFFSET('ToU Table'!$B$6,'Data Export'!E1390-1,'Data Export'!D1390-1)</f>
        <v>Peak</v>
      </c>
      <c r="G1390" s="66">
        <v>151</v>
      </c>
      <c r="H1390" s="66">
        <v>360.41</v>
      </c>
      <c r="I1390" s="66">
        <v>77.099999999999994</v>
      </c>
    </row>
    <row r="1391" spans="2:9">
      <c r="B1391" s="64">
        <f t="shared" si="45"/>
        <v>45623</v>
      </c>
      <c r="C1391" s="65">
        <f t="shared" si="46"/>
        <v>4</v>
      </c>
      <c r="D1391" s="65">
        <f>IF(ISNUMBER(MATCH(B1391,Holidays!$E$5:$E$134,0)),1,'Data Export'!C1391)</f>
        <v>4</v>
      </c>
      <c r="E1391" s="66">
        <v>22</v>
      </c>
      <c r="F1391" s="66" t="str">
        <f ca="1">OFFSET('ToU Table'!$B$6,'Data Export'!E1391-1,'Data Export'!D1391-1)</f>
        <v>Standard</v>
      </c>
      <c r="G1391" s="66">
        <v>106</v>
      </c>
      <c r="H1391" s="66">
        <v>144.91999999999999</v>
      </c>
      <c r="I1391" s="66">
        <v>102</v>
      </c>
    </row>
    <row r="1392" spans="2:9">
      <c r="B1392" s="64">
        <f t="shared" si="45"/>
        <v>45623</v>
      </c>
      <c r="C1392" s="65">
        <f t="shared" si="46"/>
        <v>4</v>
      </c>
      <c r="D1392" s="65">
        <f>IF(ISNUMBER(MATCH(B1392,Holidays!$E$5:$E$134,0)),1,'Data Export'!C1392)</f>
        <v>4</v>
      </c>
      <c r="E1392" s="66">
        <v>23</v>
      </c>
      <c r="F1392" s="66" t="str">
        <f ca="1">OFFSET('ToU Table'!$B$6,'Data Export'!E1392-1,'Data Export'!D1392-1)</f>
        <v>Off-peak</v>
      </c>
      <c r="G1392" s="66">
        <v>107.13</v>
      </c>
      <c r="H1392" s="66">
        <v>360.41</v>
      </c>
      <c r="I1392" s="66">
        <v>2</v>
      </c>
    </row>
    <row r="1393" spans="2:9">
      <c r="B1393" s="64">
        <f t="shared" si="45"/>
        <v>45623</v>
      </c>
      <c r="C1393" s="65">
        <f t="shared" si="46"/>
        <v>4</v>
      </c>
      <c r="D1393" s="65">
        <f>IF(ISNUMBER(MATCH(B1393,Holidays!$E$5:$E$134,0)),1,'Data Export'!C1393)</f>
        <v>4</v>
      </c>
      <c r="E1393" s="66">
        <v>24</v>
      </c>
      <c r="F1393" s="66" t="str">
        <f ca="1">OFFSET('ToU Table'!$B$6,'Data Export'!E1393-1,'Data Export'!D1393-1)</f>
        <v>Off-peak</v>
      </c>
      <c r="G1393" s="66">
        <v>106</v>
      </c>
      <c r="H1393" s="66">
        <v>360.41</v>
      </c>
      <c r="I1393" s="66">
        <v>2</v>
      </c>
    </row>
    <row r="1394" spans="2:9">
      <c r="B1394" s="64">
        <f t="shared" si="45"/>
        <v>45624</v>
      </c>
      <c r="C1394" s="65">
        <f t="shared" si="46"/>
        <v>5</v>
      </c>
      <c r="D1394" s="65">
        <f>IF(ISNUMBER(MATCH(B1394,Holidays!$E$5:$E$134,0)),1,'Data Export'!C1394)</f>
        <v>5</v>
      </c>
      <c r="E1394" s="66">
        <v>1</v>
      </c>
      <c r="F1394" s="66" t="str">
        <f ca="1">OFFSET('ToU Table'!$B$6,'Data Export'!E1394-1,'Data Export'!D1394-1)</f>
        <v>Off-peak</v>
      </c>
      <c r="G1394" s="66">
        <v>116</v>
      </c>
      <c r="H1394" s="66">
        <v>245</v>
      </c>
      <c r="I1394" s="66">
        <v>0</v>
      </c>
    </row>
    <row r="1395" spans="2:9">
      <c r="B1395" s="64">
        <f t="shared" si="45"/>
        <v>45624</v>
      </c>
      <c r="C1395" s="65">
        <f t="shared" si="46"/>
        <v>5</v>
      </c>
      <c r="D1395" s="65">
        <f>IF(ISNUMBER(MATCH(B1395,Holidays!$E$5:$E$134,0)),1,'Data Export'!C1395)</f>
        <v>5</v>
      </c>
      <c r="E1395" s="66">
        <v>2</v>
      </c>
      <c r="F1395" s="66" t="str">
        <f ca="1">OFFSET('ToU Table'!$B$6,'Data Export'!E1395-1,'Data Export'!D1395-1)</f>
        <v>Off-peak</v>
      </c>
      <c r="G1395" s="66">
        <v>123.77</v>
      </c>
      <c r="H1395" s="66">
        <v>245</v>
      </c>
      <c r="I1395" s="66">
        <v>0</v>
      </c>
    </row>
    <row r="1396" spans="2:9">
      <c r="B1396" s="64">
        <f t="shared" si="45"/>
        <v>45624</v>
      </c>
      <c r="C1396" s="65">
        <f t="shared" si="46"/>
        <v>5</v>
      </c>
      <c r="D1396" s="65">
        <f>IF(ISNUMBER(MATCH(B1396,Holidays!$E$5:$E$134,0)),1,'Data Export'!C1396)</f>
        <v>5</v>
      </c>
      <c r="E1396" s="66">
        <v>3</v>
      </c>
      <c r="F1396" s="66" t="str">
        <f ca="1">OFFSET('ToU Table'!$B$6,'Data Export'!E1396-1,'Data Export'!D1396-1)</f>
        <v>Off-peak</v>
      </c>
      <c r="G1396" s="66">
        <v>123.77</v>
      </c>
      <c r="H1396" s="66">
        <v>245</v>
      </c>
      <c r="I1396" s="66">
        <v>0</v>
      </c>
    </row>
    <row r="1397" spans="2:9">
      <c r="B1397" s="64">
        <f t="shared" si="45"/>
        <v>45624</v>
      </c>
      <c r="C1397" s="65">
        <f t="shared" si="46"/>
        <v>5</v>
      </c>
      <c r="D1397" s="65">
        <f>IF(ISNUMBER(MATCH(B1397,Holidays!$E$5:$E$134,0)),1,'Data Export'!C1397)</f>
        <v>5</v>
      </c>
      <c r="E1397" s="66">
        <v>4</v>
      </c>
      <c r="F1397" s="66" t="str">
        <f ca="1">OFFSET('ToU Table'!$B$6,'Data Export'!E1397-1,'Data Export'!D1397-1)</f>
        <v>Off-peak</v>
      </c>
      <c r="G1397" s="66">
        <v>123.77</v>
      </c>
      <c r="H1397" s="66">
        <v>245</v>
      </c>
      <c r="I1397" s="66">
        <v>0</v>
      </c>
    </row>
    <row r="1398" spans="2:9">
      <c r="B1398" s="64">
        <f t="shared" si="45"/>
        <v>45624</v>
      </c>
      <c r="C1398" s="65">
        <f t="shared" si="46"/>
        <v>5</v>
      </c>
      <c r="D1398" s="65">
        <f>IF(ISNUMBER(MATCH(B1398,Holidays!$E$5:$E$134,0)),1,'Data Export'!C1398)</f>
        <v>5</v>
      </c>
      <c r="E1398" s="66">
        <v>5</v>
      </c>
      <c r="F1398" s="66" t="str">
        <f ca="1">OFFSET('ToU Table'!$B$6,'Data Export'!E1398-1,'Data Export'!D1398-1)</f>
        <v>Off-peak</v>
      </c>
      <c r="G1398" s="66">
        <v>157.24</v>
      </c>
      <c r="H1398" s="66">
        <v>245</v>
      </c>
      <c r="I1398" s="66">
        <v>0</v>
      </c>
    </row>
    <row r="1399" spans="2:9">
      <c r="B1399" s="64">
        <f t="shared" si="45"/>
        <v>45624</v>
      </c>
      <c r="C1399" s="65">
        <f t="shared" si="46"/>
        <v>5</v>
      </c>
      <c r="D1399" s="65">
        <f>IF(ISNUMBER(MATCH(B1399,Holidays!$E$5:$E$134,0)),1,'Data Export'!C1399)</f>
        <v>5</v>
      </c>
      <c r="E1399" s="66">
        <v>6</v>
      </c>
      <c r="F1399" s="66" t="str">
        <f ca="1">OFFSET('ToU Table'!$B$6,'Data Export'!E1399-1,'Data Export'!D1399-1)</f>
        <v>Off-peak</v>
      </c>
      <c r="G1399" s="66">
        <v>358.59</v>
      </c>
      <c r="H1399" s="66">
        <v>358.59</v>
      </c>
      <c r="I1399" s="66">
        <v>2.5</v>
      </c>
    </row>
    <row r="1400" spans="2:9">
      <c r="B1400" s="64">
        <f t="shared" si="45"/>
        <v>45624</v>
      </c>
      <c r="C1400" s="65">
        <f t="shared" si="46"/>
        <v>5</v>
      </c>
      <c r="D1400" s="65">
        <f>IF(ISNUMBER(MATCH(B1400,Holidays!$E$5:$E$134,0)),1,'Data Export'!C1400)</f>
        <v>5</v>
      </c>
      <c r="E1400" s="66">
        <v>7</v>
      </c>
      <c r="F1400" s="66" t="str">
        <f ca="1">OFFSET('ToU Table'!$B$6,'Data Export'!E1400-1,'Data Export'!D1400-1)</f>
        <v>Standard</v>
      </c>
      <c r="G1400" s="66">
        <v>358.59</v>
      </c>
      <c r="H1400" s="66">
        <v>358.59</v>
      </c>
      <c r="I1400" s="66">
        <v>0</v>
      </c>
    </row>
    <row r="1401" spans="2:9">
      <c r="B1401" s="64">
        <f t="shared" si="45"/>
        <v>45624</v>
      </c>
      <c r="C1401" s="65">
        <f t="shared" si="46"/>
        <v>5</v>
      </c>
      <c r="D1401" s="65">
        <f>IF(ISNUMBER(MATCH(B1401,Holidays!$E$5:$E$134,0)),1,'Data Export'!C1401)</f>
        <v>5</v>
      </c>
      <c r="E1401" s="66">
        <v>8</v>
      </c>
      <c r="F1401" s="66" t="str">
        <f ca="1">OFFSET('ToU Table'!$B$6,'Data Export'!E1401-1,'Data Export'!D1401-1)</f>
        <v>Peak</v>
      </c>
      <c r="G1401" s="66">
        <v>255</v>
      </c>
      <c r="H1401" s="66">
        <v>255</v>
      </c>
      <c r="I1401" s="66">
        <v>0</v>
      </c>
    </row>
    <row r="1402" spans="2:9">
      <c r="B1402" s="64">
        <f t="shared" si="45"/>
        <v>45624</v>
      </c>
      <c r="C1402" s="65">
        <f t="shared" si="46"/>
        <v>5</v>
      </c>
      <c r="D1402" s="65">
        <f>IF(ISNUMBER(MATCH(B1402,Holidays!$E$5:$E$134,0)),1,'Data Export'!C1402)</f>
        <v>5</v>
      </c>
      <c r="E1402" s="66">
        <v>9</v>
      </c>
      <c r="F1402" s="66" t="str">
        <f ca="1">OFFSET('ToU Table'!$B$6,'Data Export'!E1402-1,'Data Export'!D1402-1)</f>
        <v>Peak</v>
      </c>
      <c r="G1402" s="66">
        <v>358.59</v>
      </c>
      <c r="H1402" s="66">
        <v>358.59</v>
      </c>
      <c r="I1402" s="66">
        <v>0</v>
      </c>
    </row>
    <row r="1403" spans="2:9">
      <c r="B1403" s="64">
        <f t="shared" si="45"/>
        <v>45624</v>
      </c>
      <c r="C1403" s="65">
        <f t="shared" si="46"/>
        <v>5</v>
      </c>
      <c r="D1403" s="65">
        <f>IF(ISNUMBER(MATCH(B1403,Holidays!$E$5:$E$134,0)),1,'Data Export'!C1403)</f>
        <v>5</v>
      </c>
      <c r="E1403" s="66">
        <v>10</v>
      </c>
      <c r="F1403" s="66" t="str">
        <f ca="1">OFFSET('ToU Table'!$B$6,'Data Export'!E1403-1,'Data Export'!D1403-1)</f>
        <v>Peak</v>
      </c>
      <c r="G1403" s="66">
        <v>358.59</v>
      </c>
      <c r="H1403" s="66">
        <v>358.59</v>
      </c>
      <c r="I1403" s="66">
        <v>0</v>
      </c>
    </row>
    <row r="1404" spans="2:9">
      <c r="B1404" s="64">
        <f t="shared" si="45"/>
        <v>45624</v>
      </c>
      <c r="C1404" s="65">
        <f t="shared" si="46"/>
        <v>5</v>
      </c>
      <c r="D1404" s="65">
        <f>IF(ISNUMBER(MATCH(B1404,Holidays!$E$5:$E$134,0)),1,'Data Export'!C1404)</f>
        <v>5</v>
      </c>
      <c r="E1404" s="66">
        <v>11</v>
      </c>
      <c r="F1404" s="66" t="str">
        <f ca="1">OFFSET('ToU Table'!$B$6,'Data Export'!E1404-1,'Data Export'!D1404-1)</f>
        <v>Standard</v>
      </c>
      <c r="G1404" s="66">
        <v>298.94</v>
      </c>
      <c r="H1404" s="66">
        <v>298.94</v>
      </c>
      <c r="I1404" s="66">
        <v>6</v>
      </c>
    </row>
    <row r="1405" spans="2:9">
      <c r="B1405" s="64">
        <f t="shared" si="45"/>
        <v>45624</v>
      </c>
      <c r="C1405" s="65">
        <f t="shared" si="46"/>
        <v>5</v>
      </c>
      <c r="D1405" s="65">
        <f>IF(ISNUMBER(MATCH(B1405,Holidays!$E$5:$E$134,0)),1,'Data Export'!C1405)</f>
        <v>5</v>
      </c>
      <c r="E1405" s="66">
        <v>12</v>
      </c>
      <c r="F1405" s="66" t="str">
        <f ca="1">OFFSET('ToU Table'!$B$6,'Data Export'!E1405-1,'Data Export'!D1405-1)</f>
        <v>Standard</v>
      </c>
      <c r="G1405" s="66">
        <v>298.94</v>
      </c>
      <c r="H1405" s="66">
        <v>298.94</v>
      </c>
      <c r="I1405" s="66">
        <v>6</v>
      </c>
    </row>
    <row r="1406" spans="2:9">
      <c r="B1406" s="64">
        <f t="shared" si="45"/>
        <v>45624</v>
      </c>
      <c r="C1406" s="65">
        <f t="shared" si="46"/>
        <v>5</v>
      </c>
      <c r="D1406" s="65">
        <f>IF(ISNUMBER(MATCH(B1406,Holidays!$E$5:$E$134,0)),1,'Data Export'!C1406)</f>
        <v>5</v>
      </c>
      <c r="E1406" s="66">
        <v>13</v>
      </c>
      <c r="F1406" s="66" t="str">
        <f ca="1">OFFSET('ToU Table'!$B$6,'Data Export'!E1406-1,'Data Export'!D1406-1)</f>
        <v>Standard</v>
      </c>
      <c r="G1406" s="66">
        <v>298.94</v>
      </c>
      <c r="H1406" s="66">
        <v>298.94</v>
      </c>
      <c r="I1406" s="66">
        <v>6</v>
      </c>
    </row>
    <row r="1407" spans="2:9">
      <c r="B1407" s="64">
        <f t="shared" si="45"/>
        <v>45624</v>
      </c>
      <c r="C1407" s="65">
        <f t="shared" si="46"/>
        <v>5</v>
      </c>
      <c r="D1407" s="65">
        <f>IF(ISNUMBER(MATCH(B1407,Holidays!$E$5:$E$134,0)),1,'Data Export'!C1407)</f>
        <v>5</v>
      </c>
      <c r="E1407" s="66">
        <v>14</v>
      </c>
      <c r="F1407" s="66" t="str">
        <f ca="1">OFFSET('ToU Table'!$B$6,'Data Export'!E1407-1,'Data Export'!D1407-1)</f>
        <v>Standard</v>
      </c>
      <c r="G1407" s="66">
        <v>298.94</v>
      </c>
      <c r="H1407" s="66">
        <v>298.94</v>
      </c>
      <c r="I1407" s="66">
        <v>6</v>
      </c>
    </row>
    <row r="1408" spans="2:9">
      <c r="B1408" s="64">
        <f t="shared" si="45"/>
        <v>45624</v>
      </c>
      <c r="C1408" s="65">
        <f t="shared" si="46"/>
        <v>5</v>
      </c>
      <c r="D1408" s="65">
        <f>IF(ISNUMBER(MATCH(B1408,Holidays!$E$5:$E$134,0)),1,'Data Export'!C1408)</f>
        <v>5</v>
      </c>
      <c r="E1408" s="66">
        <v>15</v>
      </c>
      <c r="F1408" s="66" t="str">
        <f ca="1">OFFSET('ToU Table'!$B$6,'Data Export'!E1408-1,'Data Export'!D1408-1)</f>
        <v>Standard</v>
      </c>
      <c r="G1408" s="66">
        <v>298.97000000000003</v>
      </c>
      <c r="H1408" s="66">
        <v>298.97000000000003</v>
      </c>
      <c r="I1408" s="66">
        <v>9</v>
      </c>
    </row>
    <row r="1409" spans="2:9">
      <c r="B1409" s="64">
        <f t="shared" si="45"/>
        <v>45624</v>
      </c>
      <c r="C1409" s="65">
        <f t="shared" si="46"/>
        <v>5</v>
      </c>
      <c r="D1409" s="65">
        <f>IF(ISNUMBER(MATCH(B1409,Holidays!$E$5:$E$134,0)),1,'Data Export'!C1409)</f>
        <v>5</v>
      </c>
      <c r="E1409" s="66">
        <v>16</v>
      </c>
      <c r="F1409" s="66" t="str">
        <f ca="1">OFFSET('ToU Table'!$B$6,'Data Export'!E1409-1,'Data Export'!D1409-1)</f>
        <v>Standard</v>
      </c>
      <c r="G1409" s="66">
        <v>234.33</v>
      </c>
      <c r="H1409" s="66">
        <v>234.33</v>
      </c>
      <c r="I1409" s="66">
        <v>2.5</v>
      </c>
    </row>
    <row r="1410" spans="2:9">
      <c r="B1410" s="64">
        <f t="shared" si="45"/>
        <v>45624</v>
      </c>
      <c r="C1410" s="65">
        <f t="shared" si="46"/>
        <v>5</v>
      </c>
      <c r="D1410" s="65">
        <f>IF(ISNUMBER(MATCH(B1410,Holidays!$E$5:$E$134,0)),1,'Data Export'!C1410)</f>
        <v>5</v>
      </c>
      <c r="E1410" s="66">
        <v>17</v>
      </c>
      <c r="F1410" s="66" t="str">
        <f ca="1">OFFSET('ToU Table'!$B$6,'Data Export'!E1410-1,'Data Export'!D1410-1)</f>
        <v>Standard</v>
      </c>
      <c r="G1410" s="66">
        <v>254.66</v>
      </c>
      <c r="H1410" s="66">
        <v>276.95</v>
      </c>
      <c r="I1410" s="66">
        <v>0</v>
      </c>
    </row>
    <row r="1411" spans="2:9">
      <c r="B1411" s="64">
        <f t="shared" ref="B1411:B1474" si="47">B1387+1</f>
        <v>45624</v>
      </c>
      <c r="C1411" s="65">
        <f t="shared" si="46"/>
        <v>5</v>
      </c>
      <c r="D1411" s="65">
        <f>IF(ISNUMBER(MATCH(B1411,Holidays!$E$5:$E$134,0)),1,'Data Export'!C1411)</f>
        <v>5</v>
      </c>
      <c r="E1411" s="66">
        <v>18</v>
      </c>
      <c r="F1411" s="66" t="str">
        <f ca="1">OFFSET('ToU Table'!$B$6,'Data Export'!E1411-1,'Data Export'!D1411-1)</f>
        <v>Standard</v>
      </c>
      <c r="G1411" s="66">
        <v>358.59</v>
      </c>
      <c r="H1411" s="66">
        <v>358.59</v>
      </c>
      <c r="I1411" s="66">
        <v>2.5</v>
      </c>
    </row>
    <row r="1412" spans="2:9">
      <c r="B1412" s="64">
        <f t="shared" si="47"/>
        <v>45624</v>
      </c>
      <c r="C1412" s="65">
        <f t="shared" si="46"/>
        <v>5</v>
      </c>
      <c r="D1412" s="65">
        <f>IF(ISNUMBER(MATCH(B1412,Holidays!$E$5:$E$134,0)),1,'Data Export'!C1412)</f>
        <v>5</v>
      </c>
      <c r="E1412" s="66">
        <v>19</v>
      </c>
      <c r="F1412" s="66" t="str">
        <f ca="1">OFFSET('ToU Table'!$B$6,'Data Export'!E1412-1,'Data Export'!D1412-1)</f>
        <v>Peak</v>
      </c>
      <c r="G1412" s="66">
        <v>358.59</v>
      </c>
      <c r="H1412" s="66">
        <v>358.59</v>
      </c>
      <c r="I1412" s="66">
        <v>2.5</v>
      </c>
    </row>
    <row r="1413" spans="2:9">
      <c r="B1413" s="64">
        <f t="shared" si="47"/>
        <v>45624</v>
      </c>
      <c r="C1413" s="65">
        <f t="shared" si="46"/>
        <v>5</v>
      </c>
      <c r="D1413" s="65">
        <f>IF(ISNUMBER(MATCH(B1413,Holidays!$E$5:$E$134,0)),1,'Data Export'!C1413)</f>
        <v>5</v>
      </c>
      <c r="E1413" s="66">
        <v>20</v>
      </c>
      <c r="F1413" s="66" t="str">
        <f ca="1">OFFSET('ToU Table'!$B$6,'Data Export'!E1413-1,'Data Export'!D1413-1)</f>
        <v>Peak</v>
      </c>
      <c r="G1413" s="66">
        <v>358.59</v>
      </c>
      <c r="H1413" s="66">
        <v>358.59</v>
      </c>
      <c r="I1413" s="66">
        <v>2.5</v>
      </c>
    </row>
    <row r="1414" spans="2:9">
      <c r="B1414" s="64">
        <f t="shared" si="47"/>
        <v>45624</v>
      </c>
      <c r="C1414" s="65">
        <f t="shared" si="46"/>
        <v>5</v>
      </c>
      <c r="D1414" s="65">
        <f>IF(ISNUMBER(MATCH(B1414,Holidays!$E$5:$E$134,0)),1,'Data Export'!C1414)</f>
        <v>5</v>
      </c>
      <c r="E1414" s="66">
        <v>21</v>
      </c>
      <c r="F1414" s="66" t="str">
        <f ca="1">OFFSET('ToU Table'!$B$6,'Data Export'!E1414-1,'Data Export'!D1414-1)</f>
        <v>Peak</v>
      </c>
      <c r="G1414" s="66">
        <v>358.59</v>
      </c>
      <c r="H1414" s="66">
        <v>358.59</v>
      </c>
      <c r="I1414" s="66">
        <v>2.5</v>
      </c>
    </row>
    <row r="1415" spans="2:9">
      <c r="B1415" s="64">
        <f t="shared" si="47"/>
        <v>45624</v>
      </c>
      <c r="C1415" s="65">
        <f t="shared" si="46"/>
        <v>5</v>
      </c>
      <c r="D1415" s="65">
        <f>IF(ISNUMBER(MATCH(B1415,Holidays!$E$5:$E$134,0)),1,'Data Export'!C1415)</f>
        <v>5</v>
      </c>
      <c r="E1415" s="66">
        <v>22</v>
      </c>
      <c r="F1415" s="66" t="str">
        <f ca="1">OFFSET('ToU Table'!$B$6,'Data Export'!E1415-1,'Data Export'!D1415-1)</f>
        <v>Standard</v>
      </c>
      <c r="G1415" s="66">
        <v>358.59</v>
      </c>
      <c r="H1415" s="66">
        <v>358.59</v>
      </c>
      <c r="I1415" s="66">
        <v>2.5</v>
      </c>
    </row>
    <row r="1416" spans="2:9">
      <c r="B1416" s="64">
        <f t="shared" si="47"/>
        <v>45624</v>
      </c>
      <c r="C1416" s="65">
        <f t="shared" si="46"/>
        <v>5</v>
      </c>
      <c r="D1416" s="65">
        <f>IF(ISNUMBER(MATCH(B1416,Holidays!$E$5:$E$134,0)),1,'Data Export'!C1416)</f>
        <v>5</v>
      </c>
      <c r="E1416" s="66">
        <v>23</v>
      </c>
      <c r="F1416" s="66" t="str">
        <f ca="1">OFFSET('ToU Table'!$B$6,'Data Export'!E1416-1,'Data Export'!D1416-1)</f>
        <v>Off-peak</v>
      </c>
      <c r="G1416" s="66">
        <v>358.59</v>
      </c>
      <c r="H1416" s="66">
        <v>358.59</v>
      </c>
      <c r="I1416" s="66">
        <v>2.5</v>
      </c>
    </row>
    <row r="1417" spans="2:9">
      <c r="B1417" s="64">
        <f t="shared" si="47"/>
        <v>45624</v>
      </c>
      <c r="C1417" s="65">
        <f t="shared" si="46"/>
        <v>5</v>
      </c>
      <c r="D1417" s="65">
        <f>IF(ISNUMBER(MATCH(B1417,Holidays!$E$5:$E$134,0)),1,'Data Export'!C1417)</f>
        <v>5</v>
      </c>
      <c r="E1417" s="66">
        <v>24</v>
      </c>
      <c r="F1417" s="66" t="str">
        <f ca="1">OFFSET('ToU Table'!$B$6,'Data Export'!E1417-1,'Data Export'!D1417-1)</f>
        <v>Off-peak</v>
      </c>
      <c r="G1417" s="66">
        <v>281</v>
      </c>
      <c r="H1417" s="66">
        <v>281</v>
      </c>
      <c r="I1417" s="66">
        <v>2.5</v>
      </c>
    </row>
    <row r="1418" spans="2:9">
      <c r="B1418" s="64">
        <f t="shared" si="47"/>
        <v>45625</v>
      </c>
      <c r="C1418" s="65">
        <f t="shared" si="46"/>
        <v>6</v>
      </c>
      <c r="D1418" s="65">
        <f>IF(ISNUMBER(MATCH(B1418,Holidays!$E$5:$E$134,0)),1,'Data Export'!C1418)</f>
        <v>6</v>
      </c>
      <c r="E1418" s="66">
        <v>1</v>
      </c>
      <c r="F1418" s="66" t="str">
        <f ca="1">OFFSET('ToU Table'!$B$6,'Data Export'!E1418-1,'Data Export'!D1418-1)</f>
        <v>Off-peak</v>
      </c>
      <c r="G1418" s="66">
        <v>125.99</v>
      </c>
      <c r="H1418" s="66">
        <v>360.8</v>
      </c>
      <c r="I1418" s="66">
        <v>0</v>
      </c>
    </row>
    <row r="1419" spans="2:9">
      <c r="B1419" s="64">
        <f t="shared" si="47"/>
        <v>45625</v>
      </c>
      <c r="C1419" s="65">
        <f t="shared" si="46"/>
        <v>6</v>
      </c>
      <c r="D1419" s="65">
        <f>IF(ISNUMBER(MATCH(B1419,Holidays!$E$5:$E$134,0)),1,'Data Export'!C1419)</f>
        <v>6</v>
      </c>
      <c r="E1419" s="66">
        <v>2</v>
      </c>
      <c r="F1419" s="66" t="str">
        <f ca="1">OFFSET('ToU Table'!$B$6,'Data Export'!E1419-1,'Data Export'!D1419-1)</f>
        <v>Off-peak</v>
      </c>
      <c r="G1419" s="66">
        <v>130.85</v>
      </c>
      <c r="H1419" s="66">
        <v>245</v>
      </c>
      <c r="I1419" s="66">
        <v>0</v>
      </c>
    </row>
    <row r="1420" spans="2:9">
      <c r="B1420" s="64">
        <f t="shared" si="47"/>
        <v>45625</v>
      </c>
      <c r="C1420" s="65">
        <f t="shared" si="46"/>
        <v>6</v>
      </c>
      <c r="D1420" s="65">
        <f>IF(ISNUMBER(MATCH(B1420,Holidays!$E$5:$E$134,0)),1,'Data Export'!C1420)</f>
        <v>6</v>
      </c>
      <c r="E1420" s="66">
        <v>3</v>
      </c>
      <c r="F1420" s="66" t="str">
        <f ca="1">OFFSET('ToU Table'!$B$6,'Data Export'!E1420-1,'Data Export'!D1420-1)</f>
        <v>Off-peak</v>
      </c>
      <c r="G1420" s="66">
        <v>127.24</v>
      </c>
      <c r="H1420" s="66">
        <v>245</v>
      </c>
      <c r="I1420" s="66">
        <v>0</v>
      </c>
    </row>
    <row r="1421" spans="2:9">
      <c r="B1421" s="64">
        <f t="shared" si="47"/>
        <v>45625</v>
      </c>
      <c r="C1421" s="65">
        <f t="shared" si="46"/>
        <v>6</v>
      </c>
      <c r="D1421" s="65">
        <f>IF(ISNUMBER(MATCH(B1421,Holidays!$E$5:$E$134,0)),1,'Data Export'!C1421)</f>
        <v>6</v>
      </c>
      <c r="E1421" s="66">
        <v>4</v>
      </c>
      <c r="F1421" s="66" t="str">
        <f ca="1">OFFSET('ToU Table'!$B$6,'Data Export'!E1421-1,'Data Export'!D1421-1)</f>
        <v>Off-peak</v>
      </c>
      <c r="G1421" s="66">
        <v>129.05000000000001</v>
      </c>
      <c r="H1421" s="66">
        <v>360.8</v>
      </c>
      <c r="I1421" s="66">
        <v>0</v>
      </c>
    </row>
    <row r="1422" spans="2:9">
      <c r="B1422" s="64">
        <f t="shared" si="47"/>
        <v>45625</v>
      </c>
      <c r="C1422" s="65">
        <f t="shared" si="46"/>
        <v>6</v>
      </c>
      <c r="D1422" s="65">
        <f>IF(ISNUMBER(MATCH(B1422,Holidays!$E$5:$E$134,0)),1,'Data Export'!C1422)</f>
        <v>6</v>
      </c>
      <c r="E1422" s="66">
        <v>5</v>
      </c>
      <c r="F1422" s="66" t="str">
        <f ca="1">OFFSET('ToU Table'!$B$6,'Data Export'!E1422-1,'Data Export'!D1422-1)</f>
        <v>Off-peak</v>
      </c>
      <c r="G1422" s="66">
        <v>127.24</v>
      </c>
      <c r="H1422" s="66">
        <v>245</v>
      </c>
      <c r="I1422" s="66">
        <v>0</v>
      </c>
    </row>
    <row r="1423" spans="2:9">
      <c r="B1423" s="64">
        <f t="shared" si="47"/>
        <v>45625</v>
      </c>
      <c r="C1423" s="65">
        <f t="shared" si="46"/>
        <v>6</v>
      </c>
      <c r="D1423" s="65">
        <f>IF(ISNUMBER(MATCH(B1423,Holidays!$E$5:$E$134,0)),1,'Data Export'!C1423)</f>
        <v>6</v>
      </c>
      <c r="E1423" s="66">
        <v>6</v>
      </c>
      <c r="F1423" s="66" t="str">
        <f ca="1">OFFSET('ToU Table'!$B$6,'Data Export'!E1423-1,'Data Export'!D1423-1)</f>
        <v>Off-peak</v>
      </c>
      <c r="G1423" s="66">
        <v>360.8</v>
      </c>
      <c r="H1423" s="66">
        <v>360.8</v>
      </c>
      <c r="I1423" s="66">
        <v>2.2000000000000002</v>
      </c>
    </row>
    <row r="1424" spans="2:9">
      <c r="B1424" s="64">
        <f t="shared" si="47"/>
        <v>45625</v>
      </c>
      <c r="C1424" s="65">
        <f t="shared" si="46"/>
        <v>6</v>
      </c>
      <c r="D1424" s="65">
        <f>IF(ISNUMBER(MATCH(B1424,Holidays!$E$5:$E$134,0)),1,'Data Export'!C1424)</f>
        <v>6</v>
      </c>
      <c r="E1424" s="66">
        <v>7</v>
      </c>
      <c r="F1424" s="66" t="str">
        <f ca="1">OFFSET('ToU Table'!$B$6,'Data Export'!E1424-1,'Data Export'!D1424-1)</f>
        <v>Standard</v>
      </c>
      <c r="G1424" s="66">
        <v>350.75</v>
      </c>
      <c r="H1424" s="66">
        <v>360</v>
      </c>
      <c r="I1424" s="66">
        <v>0</v>
      </c>
    </row>
    <row r="1425" spans="2:9">
      <c r="B1425" s="64">
        <f t="shared" si="47"/>
        <v>45625</v>
      </c>
      <c r="C1425" s="65">
        <f t="shared" si="46"/>
        <v>6</v>
      </c>
      <c r="D1425" s="65">
        <f>IF(ISNUMBER(MATCH(B1425,Holidays!$E$5:$E$134,0)),1,'Data Export'!C1425)</f>
        <v>6</v>
      </c>
      <c r="E1425" s="66">
        <v>8</v>
      </c>
      <c r="F1425" s="66" t="str">
        <f ca="1">OFFSET('ToU Table'!$B$6,'Data Export'!E1425-1,'Data Export'!D1425-1)</f>
        <v>Peak</v>
      </c>
      <c r="G1425" s="66">
        <v>360.8</v>
      </c>
      <c r="H1425" s="66">
        <v>360.8</v>
      </c>
      <c r="I1425" s="66">
        <v>0</v>
      </c>
    </row>
    <row r="1426" spans="2:9">
      <c r="B1426" s="64">
        <f t="shared" si="47"/>
        <v>45625</v>
      </c>
      <c r="C1426" s="65">
        <f t="shared" si="46"/>
        <v>6</v>
      </c>
      <c r="D1426" s="65">
        <f>IF(ISNUMBER(MATCH(B1426,Holidays!$E$5:$E$134,0)),1,'Data Export'!C1426)</f>
        <v>6</v>
      </c>
      <c r="E1426" s="66">
        <v>9</v>
      </c>
      <c r="F1426" s="66" t="str">
        <f ca="1">OFFSET('ToU Table'!$B$6,'Data Export'!E1426-1,'Data Export'!D1426-1)</f>
        <v>Peak</v>
      </c>
      <c r="G1426" s="66">
        <v>360.8</v>
      </c>
      <c r="H1426" s="66">
        <v>360.8</v>
      </c>
      <c r="I1426" s="66">
        <v>0</v>
      </c>
    </row>
    <row r="1427" spans="2:9">
      <c r="B1427" s="64">
        <f t="shared" si="47"/>
        <v>45625</v>
      </c>
      <c r="C1427" s="65">
        <f t="shared" si="46"/>
        <v>6</v>
      </c>
      <c r="D1427" s="65">
        <f>IF(ISNUMBER(MATCH(B1427,Holidays!$E$5:$E$134,0)),1,'Data Export'!C1427)</f>
        <v>6</v>
      </c>
      <c r="E1427" s="66">
        <v>10</v>
      </c>
      <c r="F1427" s="66" t="str">
        <f ca="1">OFFSET('ToU Table'!$B$6,'Data Export'!E1427-1,'Data Export'!D1427-1)</f>
        <v>Peak</v>
      </c>
      <c r="G1427" s="66">
        <v>360.8</v>
      </c>
      <c r="H1427" s="66">
        <v>360.8</v>
      </c>
      <c r="I1427" s="66">
        <v>0</v>
      </c>
    </row>
    <row r="1428" spans="2:9">
      <c r="B1428" s="64">
        <f t="shared" si="47"/>
        <v>45625</v>
      </c>
      <c r="C1428" s="65">
        <f t="shared" si="46"/>
        <v>6</v>
      </c>
      <c r="D1428" s="65">
        <f>IF(ISNUMBER(MATCH(B1428,Holidays!$E$5:$E$134,0)),1,'Data Export'!C1428)</f>
        <v>6</v>
      </c>
      <c r="E1428" s="66">
        <v>11</v>
      </c>
      <c r="F1428" s="66" t="str">
        <f ca="1">OFFSET('ToU Table'!$B$6,'Data Export'!E1428-1,'Data Export'!D1428-1)</f>
        <v>Standard</v>
      </c>
      <c r="G1428" s="66">
        <v>115.99</v>
      </c>
      <c r="H1428" s="66">
        <v>149.91999999999999</v>
      </c>
      <c r="I1428" s="66">
        <v>46</v>
      </c>
    </row>
    <row r="1429" spans="2:9">
      <c r="B1429" s="64">
        <f t="shared" si="47"/>
        <v>45625</v>
      </c>
      <c r="C1429" s="65">
        <f t="shared" si="46"/>
        <v>6</v>
      </c>
      <c r="D1429" s="65">
        <f>IF(ISNUMBER(MATCH(B1429,Holidays!$E$5:$E$134,0)),1,'Data Export'!C1429)</f>
        <v>6</v>
      </c>
      <c r="E1429" s="66">
        <v>12</v>
      </c>
      <c r="F1429" s="66" t="str">
        <f ca="1">OFFSET('ToU Table'!$B$6,'Data Export'!E1429-1,'Data Export'!D1429-1)</f>
        <v>Standard</v>
      </c>
      <c r="G1429" s="66">
        <v>115.99</v>
      </c>
      <c r="H1429" s="66">
        <v>165.08</v>
      </c>
      <c r="I1429" s="66">
        <v>6</v>
      </c>
    </row>
    <row r="1430" spans="2:9">
      <c r="B1430" s="64">
        <f t="shared" si="47"/>
        <v>45625</v>
      </c>
      <c r="C1430" s="65">
        <f t="shared" si="46"/>
        <v>6</v>
      </c>
      <c r="D1430" s="65">
        <f>IF(ISNUMBER(MATCH(B1430,Holidays!$E$5:$E$134,0)),1,'Data Export'!C1430)</f>
        <v>6</v>
      </c>
      <c r="E1430" s="66">
        <v>13</v>
      </c>
      <c r="F1430" s="66" t="str">
        <f ca="1">OFFSET('ToU Table'!$B$6,'Data Export'!E1430-1,'Data Export'!D1430-1)</f>
        <v>Standard</v>
      </c>
      <c r="G1430" s="66">
        <v>125.99</v>
      </c>
      <c r="H1430" s="66">
        <v>165.16</v>
      </c>
      <c r="I1430" s="66">
        <v>6</v>
      </c>
    </row>
    <row r="1431" spans="2:9">
      <c r="B1431" s="64">
        <f t="shared" si="47"/>
        <v>45625</v>
      </c>
      <c r="C1431" s="65">
        <f t="shared" si="46"/>
        <v>6</v>
      </c>
      <c r="D1431" s="65">
        <f>IF(ISNUMBER(MATCH(B1431,Holidays!$E$5:$E$134,0)),1,'Data Export'!C1431)</f>
        <v>6</v>
      </c>
      <c r="E1431" s="66">
        <v>14</v>
      </c>
      <c r="F1431" s="66" t="str">
        <f ca="1">OFFSET('ToU Table'!$B$6,'Data Export'!E1431-1,'Data Export'!D1431-1)</f>
        <v>Standard</v>
      </c>
      <c r="G1431" s="66">
        <v>125.99</v>
      </c>
      <c r="H1431" s="66">
        <v>165.28</v>
      </c>
      <c r="I1431" s="66">
        <v>6</v>
      </c>
    </row>
    <row r="1432" spans="2:9">
      <c r="B1432" s="64">
        <f t="shared" si="47"/>
        <v>45625</v>
      </c>
      <c r="C1432" s="65">
        <f t="shared" si="46"/>
        <v>6</v>
      </c>
      <c r="D1432" s="65">
        <f>IF(ISNUMBER(MATCH(B1432,Holidays!$E$5:$E$134,0)),1,'Data Export'!C1432)</f>
        <v>6</v>
      </c>
      <c r="E1432" s="66">
        <v>15</v>
      </c>
      <c r="F1432" s="66" t="str">
        <f ca="1">OFFSET('ToU Table'!$B$6,'Data Export'!E1432-1,'Data Export'!D1432-1)</f>
        <v>Standard</v>
      </c>
      <c r="G1432" s="66">
        <v>160.68</v>
      </c>
      <c r="H1432" s="66">
        <v>298.93</v>
      </c>
      <c r="I1432" s="66">
        <v>9</v>
      </c>
    </row>
    <row r="1433" spans="2:9">
      <c r="B1433" s="64">
        <f t="shared" si="47"/>
        <v>45625</v>
      </c>
      <c r="C1433" s="65">
        <f t="shared" si="46"/>
        <v>6</v>
      </c>
      <c r="D1433" s="65">
        <f>IF(ISNUMBER(MATCH(B1433,Holidays!$E$5:$E$134,0)),1,'Data Export'!C1433)</f>
        <v>6</v>
      </c>
      <c r="E1433" s="66">
        <v>16</v>
      </c>
      <c r="F1433" s="66" t="str">
        <f ca="1">OFFSET('ToU Table'!$B$6,'Data Export'!E1433-1,'Data Export'!D1433-1)</f>
        <v>Standard</v>
      </c>
      <c r="G1433" s="66">
        <v>230.31</v>
      </c>
      <c r="H1433" s="66">
        <v>230.31</v>
      </c>
      <c r="I1433" s="66">
        <v>22.2</v>
      </c>
    </row>
    <row r="1434" spans="2:9">
      <c r="B1434" s="64">
        <f t="shared" si="47"/>
        <v>45625</v>
      </c>
      <c r="C1434" s="65">
        <f t="shared" si="46"/>
        <v>6</v>
      </c>
      <c r="D1434" s="65">
        <f>IF(ISNUMBER(MATCH(B1434,Holidays!$E$5:$E$134,0)),1,'Data Export'!C1434)</f>
        <v>6</v>
      </c>
      <c r="E1434" s="66">
        <v>17</v>
      </c>
      <c r="F1434" s="66" t="str">
        <f ca="1">OFFSET('ToU Table'!$B$6,'Data Export'!E1434-1,'Data Export'!D1434-1)</f>
        <v>Standard</v>
      </c>
      <c r="G1434" s="66">
        <v>252.91</v>
      </c>
      <c r="H1434" s="66">
        <v>252.91</v>
      </c>
      <c r="I1434" s="66">
        <v>22.2</v>
      </c>
    </row>
    <row r="1435" spans="2:9">
      <c r="B1435" s="64">
        <f t="shared" si="47"/>
        <v>45625</v>
      </c>
      <c r="C1435" s="65">
        <f t="shared" si="46"/>
        <v>6</v>
      </c>
      <c r="D1435" s="65">
        <f>IF(ISNUMBER(MATCH(B1435,Holidays!$E$5:$E$134,0)),1,'Data Export'!C1435)</f>
        <v>6</v>
      </c>
      <c r="E1435" s="66">
        <v>18</v>
      </c>
      <c r="F1435" s="66" t="str">
        <f ca="1">OFFSET('ToU Table'!$B$6,'Data Export'!E1435-1,'Data Export'!D1435-1)</f>
        <v>Standard</v>
      </c>
      <c r="G1435" s="66">
        <v>360.8</v>
      </c>
      <c r="H1435" s="66">
        <v>360.8</v>
      </c>
      <c r="I1435" s="66">
        <v>2.2000000000000002</v>
      </c>
    </row>
    <row r="1436" spans="2:9">
      <c r="B1436" s="64">
        <f t="shared" si="47"/>
        <v>45625</v>
      </c>
      <c r="C1436" s="65">
        <f t="shared" si="46"/>
        <v>6</v>
      </c>
      <c r="D1436" s="65">
        <f>IF(ISNUMBER(MATCH(B1436,Holidays!$E$5:$E$134,0)),1,'Data Export'!C1436)</f>
        <v>6</v>
      </c>
      <c r="E1436" s="66">
        <v>19</v>
      </c>
      <c r="F1436" s="66" t="str">
        <f ca="1">OFFSET('ToU Table'!$B$6,'Data Export'!E1436-1,'Data Export'!D1436-1)</f>
        <v>Peak</v>
      </c>
      <c r="G1436" s="66">
        <v>360.8</v>
      </c>
      <c r="H1436" s="66">
        <v>360.8</v>
      </c>
      <c r="I1436" s="66">
        <v>2.2000000000000002</v>
      </c>
    </row>
    <row r="1437" spans="2:9">
      <c r="B1437" s="64">
        <f t="shared" si="47"/>
        <v>45625</v>
      </c>
      <c r="C1437" s="65">
        <f t="shared" si="46"/>
        <v>6</v>
      </c>
      <c r="D1437" s="65">
        <f>IF(ISNUMBER(MATCH(B1437,Holidays!$E$5:$E$134,0)),1,'Data Export'!C1437)</f>
        <v>6</v>
      </c>
      <c r="E1437" s="66">
        <v>20</v>
      </c>
      <c r="F1437" s="66" t="str">
        <f ca="1">OFFSET('ToU Table'!$B$6,'Data Export'!E1437-1,'Data Export'!D1437-1)</f>
        <v>Peak</v>
      </c>
      <c r="G1437" s="66">
        <v>360.8</v>
      </c>
      <c r="H1437" s="66">
        <v>360.8</v>
      </c>
      <c r="I1437" s="66">
        <v>2.2000000000000002</v>
      </c>
    </row>
    <row r="1438" spans="2:9">
      <c r="B1438" s="64">
        <f t="shared" si="47"/>
        <v>45625</v>
      </c>
      <c r="C1438" s="65">
        <f t="shared" si="46"/>
        <v>6</v>
      </c>
      <c r="D1438" s="65">
        <f>IF(ISNUMBER(MATCH(B1438,Holidays!$E$5:$E$134,0)),1,'Data Export'!C1438)</f>
        <v>6</v>
      </c>
      <c r="E1438" s="66">
        <v>21</v>
      </c>
      <c r="F1438" s="66" t="str">
        <f ca="1">OFFSET('ToU Table'!$B$6,'Data Export'!E1438-1,'Data Export'!D1438-1)</f>
        <v>Peak</v>
      </c>
      <c r="G1438" s="66">
        <v>360.8</v>
      </c>
      <c r="H1438" s="66">
        <v>360.8</v>
      </c>
      <c r="I1438" s="66">
        <v>2.2000000000000002</v>
      </c>
    </row>
    <row r="1439" spans="2:9">
      <c r="B1439" s="64">
        <f t="shared" si="47"/>
        <v>45625</v>
      </c>
      <c r="C1439" s="65">
        <f t="shared" si="46"/>
        <v>6</v>
      </c>
      <c r="D1439" s="65">
        <f>IF(ISNUMBER(MATCH(B1439,Holidays!$E$5:$E$134,0)),1,'Data Export'!C1439)</f>
        <v>6</v>
      </c>
      <c r="E1439" s="66">
        <v>22</v>
      </c>
      <c r="F1439" s="66" t="str">
        <f ca="1">OFFSET('ToU Table'!$B$6,'Data Export'!E1439-1,'Data Export'!D1439-1)</f>
        <v>Standard</v>
      </c>
      <c r="G1439" s="66">
        <v>360.8</v>
      </c>
      <c r="H1439" s="66">
        <v>360.8</v>
      </c>
      <c r="I1439" s="66">
        <v>2.2000000000000002</v>
      </c>
    </row>
    <row r="1440" spans="2:9">
      <c r="B1440" s="64">
        <f t="shared" si="47"/>
        <v>45625</v>
      </c>
      <c r="C1440" s="65">
        <f t="shared" si="46"/>
        <v>6</v>
      </c>
      <c r="D1440" s="65">
        <f>IF(ISNUMBER(MATCH(B1440,Holidays!$E$5:$E$134,0)),1,'Data Export'!C1440)</f>
        <v>6</v>
      </c>
      <c r="E1440" s="66">
        <v>23</v>
      </c>
      <c r="F1440" s="66" t="str">
        <f ca="1">OFFSET('ToU Table'!$B$6,'Data Export'!E1440-1,'Data Export'!D1440-1)</f>
        <v>Off-peak</v>
      </c>
      <c r="G1440" s="66">
        <v>125.99</v>
      </c>
      <c r="H1440" s="66">
        <v>360.8</v>
      </c>
      <c r="I1440" s="66">
        <v>2.2000000000000002</v>
      </c>
    </row>
    <row r="1441" spans="2:9">
      <c r="B1441" s="64">
        <f t="shared" si="47"/>
        <v>45625</v>
      </c>
      <c r="C1441" s="65">
        <f t="shared" si="46"/>
        <v>6</v>
      </c>
      <c r="D1441" s="65">
        <f>IF(ISNUMBER(MATCH(B1441,Holidays!$E$5:$E$134,0)),1,'Data Export'!C1441)</f>
        <v>6</v>
      </c>
      <c r="E1441" s="66">
        <v>24</v>
      </c>
      <c r="F1441" s="66" t="str">
        <f ca="1">OFFSET('ToU Table'!$B$6,'Data Export'!E1441-1,'Data Export'!D1441-1)</f>
        <v>Off-peak</v>
      </c>
      <c r="G1441" s="66">
        <v>125.44</v>
      </c>
      <c r="H1441" s="66">
        <v>360.8</v>
      </c>
      <c r="I1441" s="66">
        <v>0</v>
      </c>
    </row>
    <row r="1442" spans="2:9">
      <c r="B1442" s="64">
        <f t="shared" si="47"/>
        <v>45626</v>
      </c>
      <c r="C1442" s="65">
        <f t="shared" si="46"/>
        <v>7</v>
      </c>
      <c r="D1442" s="65">
        <f>IF(ISNUMBER(MATCH(B1442,Holidays!$E$5:$E$134,0)),1,'Data Export'!C1442)</f>
        <v>7</v>
      </c>
      <c r="E1442" s="66">
        <v>1</v>
      </c>
      <c r="F1442" s="66" t="str">
        <f ca="1">OFFSET('ToU Table'!$B$6,'Data Export'!E1442-1,'Data Export'!D1442-1)</f>
        <v>Off-peak</v>
      </c>
      <c r="G1442" s="66">
        <v>96</v>
      </c>
      <c r="H1442" s="66">
        <v>160</v>
      </c>
      <c r="I1442" s="66">
        <v>0</v>
      </c>
    </row>
    <row r="1443" spans="2:9">
      <c r="B1443" s="64">
        <f t="shared" si="47"/>
        <v>45626</v>
      </c>
      <c r="C1443" s="65">
        <f t="shared" si="46"/>
        <v>7</v>
      </c>
      <c r="D1443" s="65">
        <f>IF(ISNUMBER(MATCH(B1443,Holidays!$E$5:$E$134,0)),1,'Data Export'!C1443)</f>
        <v>7</v>
      </c>
      <c r="E1443" s="66">
        <v>2</v>
      </c>
      <c r="F1443" s="66" t="str">
        <f ca="1">OFFSET('ToU Table'!$B$6,'Data Export'!E1443-1,'Data Export'!D1443-1)</f>
        <v>Off-peak</v>
      </c>
      <c r="G1443" s="66">
        <v>92.16</v>
      </c>
      <c r="H1443" s="66">
        <v>160</v>
      </c>
      <c r="I1443" s="66">
        <v>0</v>
      </c>
    </row>
    <row r="1444" spans="2:9">
      <c r="B1444" s="64">
        <f t="shared" si="47"/>
        <v>45626</v>
      </c>
      <c r="C1444" s="65">
        <f t="shared" si="46"/>
        <v>7</v>
      </c>
      <c r="D1444" s="65">
        <f>IF(ISNUMBER(MATCH(B1444,Holidays!$E$5:$E$134,0)),1,'Data Export'!C1444)</f>
        <v>7</v>
      </c>
      <c r="E1444" s="66">
        <v>3</v>
      </c>
      <c r="F1444" s="66" t="str">
        <f ca="1">OFFSET('ToU Table'!$B$6,'Data Export'!E1444-1,'Data Export'!D1444-1)</f>
        <v>Off-peak</v>
      </c>
      <c r="G1444" s="66">
        <v>91.11</v>
      </c>
      <c r="H1444" s="66">
        <v>160</v>
      </c>
      <c r="I1444" s="66">
        <v>0</v>
      </c>
    </row>
    <row r="1445" spans="2:9">
      <c r="B1445" s="64">
        <f t="shared" si="47"/>
        <v>45626</v>
      </c>
      <c r="C1445" s="65">
        <f t="shared" si="46"/>
        <v>7</v>
      </c>
      <c r="D1445" s="65">
        <f>IF(ISNUMBER(MATCH(B1445,Holidays!$E$5:$E$134,0)),1,'Data Export'!C1445)</f>
        <v>7</v>
      </c>
      <c r="E1445" s="66">
        <v>4</v>
      </c>
      <c r="F1445" s="66" t="str">
        <f ca="1">OFFSET('ToU Table'!$B$6,'Data Export'!E1445-1,'Data Export'!D1445-1)</f>
        <v>Off-peak</v>
      </c>
      <c r="G1445" s="66">
        <v>91.32</v>
      </c>
      <c r="H1445" s="66">
        <v>160</v>
      </c>
      <c r="I1445" s="66">
        <v>0</v>
      </c>
    </row>
    <row r="1446" spans="2:9">
      <c r="B1446" s="64">
        <f t="shared" si="47"/>
        <v>45626</v>
      </c>
      <c r="C1446" s="65">
        <f t="shared" si="46"/>
        <v>7</v>
      </c>
      <c r="D1446" s="65">
        <f>IF(ISNUMBER(MATCH(B1446,Holidays!$E$5:$E$134,0)),1,'Data Export'!C1446)</f>
        <v>7</v>
      </c>
      <c r="E1446" s="66">
        <v>5</v>
      </c>
      <c r="F1446" s="66" t="str">
        <f ca="1">OFFSET('ToU Table'!$B$6,'Data Export'!E1446-1,'Data Export'!D1446-1)</f>
        <v>Off-peak</v>
      </c>
      <c r="G1446" s="66">
        <v>95.28</v>
      </c>
      <c r="H1446" s="66">
        <v>160</v>
      </c>
      <c r="I1446" s="66">
        <v>0</v>
      </c>
    </row>
    <row r="1447" spans="2:9">
      <c r="B1447" s="64">
        <f t="shared" si="47"/>
        <v>45626</v>
      </c>
      <c r="C1447" s="65">
        <f t="shared" si="46"/>
        <v>7</v>
      </c>
      <c r="D1447" s="65">
        <f>IF(ISNUMBER(MATCH(B1447,Holidays!$E$5:$E$134,0)),1,'Data Export'!C1447)</f>
        <v>7</v>
      </c>
      <c r="E1447" s="66">
        <v>6</v>
      </c>
      <c r="F1447" s="66" t="str">
        <f ca="1">OFFSET('ToU Table'!$B$6,'Data Export'!E1447-1,'Data Export'!D1447-1)</f>
        <v>Off-peak</v>
      </c>
      <c r="G1447" s="66">
        <v>96</v>
      </c>
      <c r="H1447" s="66">
        <v>357.08</v>
      </c>
      <c r="I1447" s="66">
        <v>0</v>
      </c>
    </row>
    <row r="1448" spans="2:9">
      <c r="B1448" s="64">
        <f t="shared" si="47"/>
        <v>45626</v>
      </c>
      <c r="C1448" s="65">
        <f t="shared" si="46"/>
        <v>7</v>
      </c>
      <c r="D1448" s="65">
        <f>IF(ISNUMBER(MATCH(B1448,Holidays!$E$5:$E$134,0)),1,'Data Export'!C1448)</f>
        <v>7</v>
      </c>
      <c r="E1448" s="66">
        <v>7</v>
      </c>
      <c r="F1448" s="66" t="str">
        <f ca="1">OFFSET('ToU Table'!$B$6,'Data Export'!E1448-1,'Data Export'!D1448-1)</f>
        <v>Off-peak</v>
      </c>
      <c r="G1448" s="66">
        <v>96</v>
      </c>
      <c r="H1448" s="66">
        <v>357.08</v>
      </c>
      <c r="I1448" s="66">
        <v>0</v>
      </c>
    </row>
    <row r="1449" spans="2:9">
      <c r="B1449" s="64">
        <f t="shared" si="47"/>
        <v>45626</v>
      </c>
      <c r="C1449" s="65">
        <f t="shared" si="46"/>
        <v>7</v>
      </c>
      <c r="D1449" s="65">
        <f>IF(ISNUMBER(MATCH(B1449,Holidays!$E$5:$E$134,0)),1,'Data Export'!C1449)</f>
        <v>7</v>
      </c>
      <c r="E1449" s="66">
        <v>8</v>
      </c>
      <c r="F1449" s="66" t="str">
        <f ca="1">OFFSET('ToU Table'!$B$6,'Data Export'!E1449-1,'Data Export'!D1449-1)</f>
        <v>Standard</v>
      </c>
      <c r="G1449" s="66">
        <v>224.51</v>
      </c>
      <c r="H1449" s="66">
        <v>357.08</v>
      </c>
      <c r="I1449" s="66">
        <v>0</v>
      </c>
    </row>
    <row r="1450" spans="2:9">
      <c r="B1450" s="64">
        <f t="shared" si="47"/>
        <v>45626</v>
      </c>
      <c r="C1450" s="65">
        <f t="shared" si="46"/>
        <v>7</v>
      </c>
      <c r="D1450" s="65">
        <f>IF(ISNUMBER(MATCH(B1450,Holidays!$E$5:$E$134,0)),1,'Data Export'!C1450)</f>
        <v>7</v>
      </c>
      <c r="E1450" s="66">
        <v>9</v>
      </c>
      <c r="F1450" s="66" t="str">
        <f ca="1">OFFSET('ToU Table'!$B$6,'Data Export'!E1450-1,'Data Export'!D1450-1)</f>
        <v>Standard</v>
      </c>
      <c r="G1450" s="66">
        <v>165.58</v>
      </c>
      <c r="H1450" s="66">
        <v>166</v>
      </c>
      <c r="I1450" s="66">
        <v>0</v>
      </c>
    </row>
    <row r="1451" spans="2:9">
      <c r="B1451" s="64">
        <f t="shared" si="47"/>
        <v>45626</v>
      </c>
      <c r="C1451" s="65">
        <f t="shared" ref="C1451:C1514" si="48">WEEKDAY(B1451)</f>
        <v>7</v>
      </c>
      <c r="D1451" s="65">
        <f>IF(ISNUMBER(MATCH(B1451,Holidays!$E$5:$E$134,0)),1,'Data Export'!C1451)</f>
        <v>7</v>
      </c>
      <c r="E1451" s="66">
        <v>10</v>
      </c>
      <c r="F1451" s="66" t="str">
        <f ca="1">OFFSET('ToU Table'!$B$6,'Data Export'!E1451-1,'Data Export'!D1451-1)</f>
        <v>Standard</v>
      </c>
      <c r="G1451" s="66">
        <v>165.57</v>
      </c>
      <c r="H1451" s="66">
        <v>207.95</v>
      </c>
      <c r="I1451" s="66">
        <v>0</v>
      </c>
    </row>
    <row r="1452" spans="2:9">
      <c r="B1452" s="64">
        <f t="shared" si="47"/>
        <v>45626</v>
      </c>
      <c r="C1452" s="65">
        <f t="shared" si="48"/>
        <v>7</v>
      </c>
      <c r="D1452" s="65">
        <f>IF(ISNUMBER(MATCH(B1452,Holidays!$E$5:$E$134,0)),1,'Data Export'!C1452)</f>
        <v>7</v>
      </c>
      <c r="E1452" s="66">
        <v>11</v>
      </c>
      <c r="F1452" s="66" t="str">
        <f ca="1">OFFSET('ToU Table'!$B$6,'Data Export'!E1452-1,'Data Export'!D1452-1)</f>
        <v>Standard</v>
      </c>
      <c r="G1452" s="66">
        <v>101.09</v>
      </c>
      <c r="H1452" s="66">
        <v>207.95</v>
      </c>
      <c r="I1452" s="66">
        <v>2.6</v>
      </c>
    </row>
    <row r="1453" spans="2:9">
      <c r="B1453" s="64">
        <f t="shared" si="47"/>
        <v>45626</v>
      </c>
      <c r="C1453" s="65">
        <f t="shared" si="48"/>
        <v>7</v>
      </c>
      <c r="D1453" s="65">
        <f>IF(ISNUMBER(MATCH(B1453,Holidays!$E$5:$E$134,0)),1,'Data Export'!C1453)</f>
        <v>7</v>
      </c>
      <c r="E1453" s="66">
        <v>12</v>
      </c>
      <c r="F1453" s="66" t="str">
        <f ca="1">OFFSET('ToU Table'!$B$6,'Data Export'!E1453-1,'Data Export'!D1453-1)</f>
        <v>Standard</v>
      </c>
      <c r="G1453" s="66">
        <v>100.47</v>
      </c>
      <c r="H1453" s="66">
        <v>207.95</v>
      </c>
      <c r="I1453" s="66">
        <v>2.6</v>
      </c>
    </row>
    <row r="1454" spans="2:9">
      <c r="B1454" s="64">
        <f t="shared" si="47"/>
        <v>45626</v>
      </c>
      <c r="C1454" s="65">
        <f t="shared" si="48"/>
        <v>7</v>
      </c>
      <c r="D1454" s="65">
        <f>IF(ISNUMBER(MATCH(B1454,Holidays!$E$5:$E$134,0)),1,'Data Export'!C1454)</f>
        <v>7</v>
      </c>
      <c r="E1454" s="66">
        <v>13</v>
      </c>
      <c r="F1454" s="66" t="str">
        <f ca="1">OFFSET('ToU Table'!$B$6,'Data Export'!E1454-1,'Data Export'!D1454-1)</f>
        <v>Off-peak</v>
      </c>
      <c r="G1454" s="66">
        <v>96</v>
      </c>
      <c r="H1454" s="66">
        <v>104.99</v>
      </c>
      <c r="I1454" s="66">
        <v>92.1</v>
      </c>
    </row>
    <row r="1455" spans="2:9">
      <c r="B1455" s="64">
        <f t="shared" si="47"/>
        <v>45626</v>
      </c>
      <c r="C1455" s="65">
        <f t="shared" si="48"/>
        <v>7</v>
      </c>
      <c r="D1455" s="65">
        <f>IF(ISNUMBER(MATCH(B1455,Holidays!$E$5:$E$134,0)),1,'Data Export'!C1455)</f>
        <v>7</v>
      </c>
      <c r="E1455" s="66">
        <v>14</v>
      </c>
      <c r="F1455" s="66" t="str">
        <f ca="1">OFFSET('ToU Table'!$B$6,'Data Export'!E1455-1,'Data Export'!D1455-1)</f>
        <v>Off-peak</v>
      </c>
      <c r="G1455" s="66">
        <v>96</v>
      </c>
      <c r="H1455" s="66">
        <v>104.99</v>
      </c>
      <c r="I1455" s="66">
        <v>92.1</v>
      </c>
    </row>
    <row r="1456" spans="2:9">
      <c r="B1456" s="64">
        <f t="shared" si="47"/>
        <v>45626</v>
      </c>
      <c r="C1456" s="65">
        <f t="shared" si="48"/>
        <v>7</v>
      </c>
      <c r="D1456" s="65">
        <f>IF(ISNUMBER(MATCH(B1456,Holidays!$E$5:$E$134,0)),1,'Data Export'!C1456)</f>
        <v>7</v>
      </c>
      <c r="E1456" s="66">
        <v>15</v>
      </c>
      <c r="F1456" s="66" t="str">
        <f ca="1">OFFSET('ToU Table'!$B$6,'Data Export'!E1456-1,'Data Export'!D1456-1)</f>
        <v>Off-peak</v>
      </c>
      <c r="G1456" s="66">
        <v>96.74</v>
      </c>
      <c r="H1456" s="66">
        <v>161.99</v>
      </c>
      <c r="I1456" s="66">
        <v>42.1</v>
      </c>
    </row>
    <row r="1457" spans="2:9">
      <c r="B1457" s="64">
        <f t="shared" si="47"/>
        <v>45626</v>
      </c>
      <c r="C1457" s="65">
        <f t="shared" si="48"/>
        <v>7</v>
      </c>
      <c r="D1457" s="65">
        <f>IF(ISNUMBER(MATCH(B1457,Holidays!$E$5:$E$134,0)),1,'Data Export'!C1457)</f>
        <v>7</v>
      </c>
      <c r="E1457" s="66">
        <v>16</v>
      </c>
      <c r="F1457" s="66" t="str">
        <f ca="1">OFFSET('ToU Table'!$B$6,'Data Export'!E1457-1,'Data Export'!D1457-1)</f>
        <v>Off-peak</v>
      </c>
      <c r="G1457" s="66">
        <v>98.82</v>
      </c>
      <c r="H1457" s="66">
        <v>115</v>
      </c>
      <c r="I1457" s="66">
        <v>92.1</v>
      </c>
    </row>
    <row r="1458" spans="2:9">
      <c r="B1458" s="64">
        <f t="shared" si="47"/>
        <v>45626</v>
      </c>
      <c r="C1458" s="65">
        <f t="shared" si="48"/>
        <v>7</v>
      </c>
      <c r="D1458" s="65">
        <f>IF(ISNUMBER(MATCH(B1458,Holidays!$E$5:$E$134,0)),1,'Data Export'!C1458)</f>
        <v>7</v>
      </c>
      <c r="E1458" s="66">
        <v>17</v>
      </c>
      <c r="F1458" s="66" t="str">
        <f ca="1">OFFSET('ToU Table'!$B$6,'Data Export'!E1458-1,'Data Export'!D1458-1)</f>
        <v>Off-peak</v>
      </c>
      <c r="G1458" s="66">
        <v>102.94</v>
      </c>
      <c r="H1458" s="66">
        <v>255</v>
      </c>
      <c r="I1458" s="66">
        <v>0</v>
      </c>
    </row>
    <row r="1459" spans="2:9">
      <c r="B1459" s="64">
        <f t="shared" si="47"/>
        <v>45626</v>
      </c>
      <c r="C1459" s="65">
        <f t="shared" si="48"/>
        <v>7</v>
      </c>
      <c r="D1459" s="65">
        <f>IF(ISNUMBER(MATCH(B1459,Holidays!$E$5:$E$134,0)),1,'Data Export'!C1459)</f>
        <v>7</v>
      </c>
      <c r="E1459" s="66">
        <v>18</v>
      </c>
      <c r="F1459" s="66" t="str">
        <f ca="1">OFFSET('ToU Table'!$B$6,'Data Export'!E1459-1,'Data Export'!D1459-1)</f>
        <v>Off-peak</v>
      </c>
      <c r="G1459" s="66">
        <v>324.87</v>
      </c>
      <c r="H1459" s="66">
        <v>324.87</v>
      </c>
      <c r="I1459" s="66">
        <v>100</v>
      </c>
    </row>
    <row r="1460" spans="2:9">
      <c r="B1460" s="64">
        <f t="shared" si="47"/>
        <v>45626</v>
      </c>
      <c r="C1460" s="65">
        <f t="shared" si="48"/>
        <v>7</v>
      </c>
      <c r="D1460" s="65">
        <f>IF(ISNUMBER(MATCH(B1460,Holidays!$E$5:$E$134,0)),1,'Data Export'!C1460)</f>
        <v>7</v>
      </c>
      <c r="E1460" s="66">
        <v>19</v>
      </c>
      <c r="F1460" s="66" t="str">
        <f ca="1">OFFSET('ToU Table'!$B$6,'Data Export'!E1460-1,'Data Export'!D1460-1)</f>
        <v>Standard</v>
      </c>
      <c r="G1460" s="66">
        <v>357.08</v>
      </c>
      <c r="H1460" s="66">
        <v>357.08</v>
      </c>
      <c r="I1460" s="66">
        <v>2.1</v>
      </c>
    </row>
    <row r="1461" spans="2:9">
      <c r="B1461" s="64">
        <f t="shared" si="47"/>
        <v>45626</v>
      </c>
      <c r="C1461" s="65">
        <f t="shared" si="48"/>
        <v>7</v>
      </c>
      <c r="D1461" s="65">
        <f>IF(ISNUMBER(MATCH(B1461,Holidays!$E$5:$E$134,0)),1,'Data Export'!C1461)</f>
        <v>7</v>
      </c>
      <c r="E1461" s="66">
        <v>20</v>
      </c>
      <c r="F1461" s="66" t="str">
        <f ca="1">OFFSET('ToU Table'!$B$6,'Data Export'!E1461-1,'Data Export'!D1461-1)</f>
        <v>Standard</v>
      </c>
      <c r="G1461" s="66">
        <v>357.08</v>
      </c>
      <c r="H1461" s="66">
        <v>357.08</v>
      </c>
      <c r="I1461" s="66">
        <v>2.1</v>
      </c>
    </row>
    <row r="1462" spans="2:9">
      <c r="B1462" s="64">
        <f t="shared" si="47"/>
        <v>45626</v>
      </c>
      <c r="C1462" s="65">
        <f t="shared" si="48"/>
        <v>7</v>
      </c>
      <c r="D1462" s="65">
        <f>IF(ISNUMBER(MATCH(B1462,Holidays!$E$5:$E$134,0)),1,'Data Export'!C1462)</f>
        <v>7</v>
      </c>
      <c r="E1462" s="66">
        <v>21</v>
      </c>
      <c r="F1462" s="66" t="str">
        <f ca="1">OFFSET('ToU Table'!$B$6,'Data Export'!E1462-1,'Data Export'!D1462-1)</f>
        <v>Off-peak</v>
      </c>
      <c r="G1462" s="66">
        <v>357.08</v>
      </c>
      <c r="H1462" s="66">
        <v>357.08</v>
      </c>
      <c r="I1462" s="66">
        <v>2.1</v>
      </c>
    </row>
    <row r="1463" spans="2:9">
      <c r="B1463" s="64">
        <f t="shared" si="47"/>
        <v>45626</v>
      </c>
      <c r="C1463" s="65">
        <f t="shared" si="48"/>
        <v>7</v>
      </c>
      <c r="D1463" s="65">
        <f>IF(ISNUMBER(MATCH(B1463,Holidays!$E$5:$E$134,0)),1,'Data Export'!C1463)</f>
        <v>7</v>
      </c>
      <c r="E1463" s="66">
        <v>22</v>
      </c>
      <c r="F1463" s="66" t="str">
        <f ca="1">OFFSET('ToU Table'!$B$6,'Data Export'!E1463-1,'Data Export'!D1463-1)</f>
        <v>Off-peak</v>
      </c>
      <c r="G1463" s="66">
        <v>282.5</v>
      </c>
      <c r="H1463" s="66">
        <v>282.5</v>
      </c>
      <c r="I1463" s="66">
        <v>42</v>
      </c>
    </row>
    <row r="1464" spans="2:9">
      <c r="B1464" s="64">
        <f t="shared" si="47"/>
        <v>45626</v>
      </c>
      <c r="C1464" s="65">
        <f t="shared" si="48"/>
        <v>7</v>
      </c>
      <c r="D1464" s="65">
        <f>IF(ISNUMBER(MATCH(B1464,Holidays!$E$5:$E$134,0)),1,'Data Export'!C1464)</f>
        <v>7</v>
      </c>
      <c r="E1464" s="66">
        <v>23</v>
      </c>
      <c r="F1464" s="66" t="str">
        <f ca="1">OFFSET('ToU Table'!$B$6,'Data Export'!E1464-1,'Data Export'!D1464-1)</f>
        <v>Off-peak</v>
      </c>
      <c r="G1464" s="66">
        <v>102.2</v>
      </c>
      <c r="H1464" s="66">
        <v>357.08</v>
      </c>
      <c r="I1464" s="66">
        <v>2.1</v>
      </c>
    </row>
    <row r="1465" spans="2:9">
      <c r="B1465" s="64">
        <f t="shared" si="47"/>
        <v>45626</v>
      </c>
      <c r="C1465" s="65">
        <f t="shared" si="48"/>
        <v>7</v>
      </c>
      <c r="D1465" s="65">
        <f>IF(ISNUMBER(MATCH(B1465,Holidays!$E$5:$E$134,0)),1,'Data Export'!C1465)</f>
        <v>7</v>
      </c>
      <c r="E1465" s="66">
        <v>24</v>
      </c>
      <c r="F1465" s="66" t="str">
        <f ca="1">OFFSET('ToU Table'!$B$6,'Data Export'!E1465-1,'Data Export'!D1465-1)</f>
        <v>Off-peak</v>
      </c>
      <c r="G1465" s="66">
        <v>104.99</v>
      </c>
      <c r="H1465" s="66">
        <v>357.08</v>
      </c>
      <c r="I1465" s="66">
        <v>0</v>
      </c>
    </row>
    <row r="1466" spans="2:9">
      <c r="B1466" s="64">
        <f t="shared" si="47"/>
        <v>45627</v>
      </c>
      <c r="C1466" s="65">
        <f t="shared" si="48"/>
        <v>1</v>
      </c>
      <c r="D1466" s="65">
        <f>IF(ISNUMBER(MATCH(B1466,Holidays!$E$5:$E$134,0)),1,'Data Export'!C1466)</f>
        <v>1</v>
      </c>
      <c r="E1466" s="66">
        <v>1</v>
      </c>
      <c r="F1466" s="66" t="str">
        <f ca="1">OFFSET('ToU Table'!$B$6,'Data Export'!E1466-1,'Data Export'!D1466-1)</f>
        <v>Off-peak</v>
      </c>
      <c r="G1466" s="66">
        <v>101.99</v>
      </c>
      <c r="H1466" s="66">
        <v>199.95</v>
      </c>
      <c r="I1466" s="66">
        <v>0</v>
      </c>
    </row>
    <row r="1467" spans="2:9">
      <c r="B1467" s="64">
        <f t="shared" si="47"/>
        <v>45627</v>
      </c>
      <c r="C1467" s="65">
        <f t="shared" si="48"/>
        <v>1</v>
      </c>
      <c r="D1467" s="65">
        <f>IF(ISNUMBER(MATCH(B1467,Holidays!$E$5:$E$134,0)),1,'Data Export'!C1467)</f>
        <v>1</v>
      </c>
      <c r="E1467" s="66">
        <v>2</v>
      </c>
      <c r="F1467" s="66" t="str">
        <f ca="1">OFFSET('ToU Table'!$B$6,'Data Export'!E1467-1,'Data Export'!D1467-1)</f>
        <v>Off-peak</v>
      </c>
      <c r="G1467" s="66">
        <v>97.72</v>
      </c>
      <c r="H1467" s="66">
        <v>199.95</v>
      </c>
      <c r="I1467" s="66">
        <v>0</v>
      </c>
    </row>
    <row r="1468" spans="2:9">
      <c r="B1468" s="64">
        <f t="shared" si="47"/>
        <v>45627</v>
      </c>
      <c r="C1468" s="65">
        <f t="shared" si="48"/>
        <v>1</v>
      </c>
      <c r="D1468" s="65">
        <f>IF(ISNUMBER(MATCH(B1468,Holidays!$E$5:$E$134,0)),1,'Data Export'!C1468)</f>
        <v>1</v>
      </c>
      <c r="E1468" s="66">
        <v>3</v>
      </c>
      <c r="F1468" s="66" t="str">
        <f ca="1">OFFSET('ToU Table'!$B$6,'Data Export'!E1468-1,'Data Export'!D1468-1)</f>
        <v>Off-peak</v>
      </c>
      <c r="G1468" s="66">
        <v>96</v>
      </c>
      <c r="H1468" s="66">
        <v>199.95</v>
      </c>
      <c r="I1468" s="66">
        <v>0</v>
      </c>
    </row>
    <row r="1469" spans="2:9">
      <c r="B1469" s="64">
        <f t="shared" si="47"/>
        <v>45627</v>
      </c>
      <c r="C1469" s="65">
        <f t="shared" si="48"/>
        <v>1</v>
      </c>
      <c r="D1469" s="65">
        <f>IF(ISNUMBER(MATCH(B1469,Holidays!$E$5:$E$134,0)),1,'Data Export'!C1469)</f>
        <v>1</v>
      </c>
      <c r="E1469" s="66">
        <v>4</v>
      </c>
      <c r="F1469" s="66" t="str">
        <f ca="1">OFFSET('ToU Table'!$B$6,'Data Export'!E1469-1,'Data Export'!D1469-1)</f>
        <v>Off-peak</v>
      </c>
      <c r="G1469" s="66">
        <v>96</v>
      </c>
      <c r="H1469" s="66">
        <v>199.95</v>
      </c>
      <c r="I1469" s="66">
        <v>0</v>
      </c>
    </row>
    <row r="1470" spans="2:9">
      <c r="B1470" s="64">
        <f t="shared" si="47"/>
        <v>45627</v>
      </c>
      <c r="C1470" s="65">
        <f t="shared" si="48"/>
        <v>1</v>
      </c>
      <c r="D1470" s="65">
        <f>IF(ISNUMBER(MATCH(B1470,Holidays!$E$5:$E$134,0)),1,'Data Export'!C1470)</f>
        <v>1</v>
      </c>
      <c r="E1470" s="66">
        <v>5</v>
      </c>
      <c r="F1470" s="66" t="str">
        <f ca="1">OFFSET('ToU Table'!$B$6,'Data Export'!E1470-1,'Data Export'!D1470-1)</f>
        <v>Off-peak</v>
      </c>
      <c r="G1470" s="66">
        <v>96</v>
      </c>
      <c r="H1470" s="66">
        <v>199.95</v>
      </c>
      <c r="I1470" s="66">
        <v>0</v>
      </c>
    </row>
    <row r="1471" spans="2:9">
      <c r="B1471" s="64">
        <f t="shared" si="47"/>
        <v>45627</v>
      </c>
      <c r="C1471" s="65">
        <f t="shared" si="48"/>
        <v>1</v>
      </c>
      <c r="D1471" s="65">
        <f>IF(ISNUMBER(MATCH(B1471,Holidays!$E$5:$E$134,0)),1,'Data Export'!C1471)</f>
        <v>1</v>
      </c>
      <c r="E1471" s="66">
        <v>6</v>
      </c>
      <c r="F1471" s="66" t="str">
        <f ca="1">OFFSET('ToU Table'!$B$6,'Data Export'!E1471-1,'Data Export'!D1471-1)</f>
        <v>Off-peak</v>
      </c>
      <c r="G1471" s="66">
        <v>101.99</v>
      </c>
      <c r="H1471" s="66">
        <v>357.08</v>
      </c>
      <c r="I1471" s="66">
        <v>25</v>
      </c>
    </row>
    <row r="1472" spans="2:9">
      <c r="B1472" s="64">
        <f t="shared" si="47"/>
        <v>45627</v>
      </c>
      <c r="C1472" s="65">
        <f t="shared" si="48"/>
        <v>1</v>
      </c>
      <c r="D1472" s="65">
        <f>IF(ISNUMBER(MATCH(B1472,Holidays!$E$5:$E$134,0)),1,'Data Export'!C1472)</f>
        <v>1</v>
      </c>
      <c r="E1472" s="66">
        <v>7</v>
      </c>
      <c r="F1472" s="66" t="str">
        <f ca="1">OFFSET('ToU Table'!$B$6,'Data Export'!E1472-1,'Data Export'!D1472-1)</f>
        <v>Off-peak</v>
      </c>
      <c r="G1472" s="66">
        <v>96</v>
      </c>
      <c r="H1472" s="66">
        <v>348.99</v>
      </c>
      <c r="I1472" s="66">
        <v>24.2</v>
      </c>
    </row>
    <row r="1473" spans="2:9">
      <c r="B1473" s="64">
        <f t="shared" si="47"/>
        <v>45627</v>
      </c>
      <c r="C1473" s="65">
        <f t="shared" si="48"/>
        <v>1</v>
      </c>
      <c r="D1473" s="65">
        <f>IF(ISNUMBER(MATCH(B1473,Holidays!$E$5:$E$134,0)),1,'Data Export'!C1473)</f>
        <v>1</v>
      </c>
      <c r="E1473" s="66">
        <v>8</v>
      </c>
      <c r="F1473" s="66" t="str">
        <f ca="1">OFFSET('ToU Table'!$B$6,'Data Export'!E1473-1,'Data Export'!D1473-1)</f>
        <v>Off-peak</v>
      </c>
      <c r="G1473" s="66">
        <v>92.36</v>
      </c>
      <c r="H1473" s="66">
        <v>189.95</v>
      </c>
      <c r="I1473" s="66">
        <v>0</v>
      </c>
    </row>
    <row r="1474" spans="2:9">
      <c r="B1474" s="64">
        <f t="shared" si="47"/>
        <v>45627</v>
      </c>
      <c r="C1474" s="65">
        <f t="shared" si="48"/>
        <v>1</v>
      </c>
      <c r="D1474" s="65">
        <f>IF(ISNUMBER(MATCH(B1474,Holidays!$E$5:$E$134,0)),1,'Data Export'!C1474)</f>
        <v>1</v>
      </c>
      <c r="E1474" s="66">
        <v>9</v>
      </c>
      <c r="F1474" s="66" t="str">
        <f ca="1">OFFSET('ToU Table'!$B$6,'Data Export'!E1474-1,'Data Export'!D1474-1)</f>
        <v>Off-peak</v>
      </c>
      <c r="G1474" s="66">
        <v>88.79</v>
      </c>
      <c r="H1474" s="66">
        <v>189.95</v>
      </c>
      <c r="I1474" s="66">
        <v>0</v>
      </c>
    </row>
    <row r="1475" spans="2:9">
      <c r="B1475" s="64">
        <f t="shared" ref="B1475:B1538" si="49">B1451+1</f>
        <v>45627</v>
      </c>
      <c r="C1475" s="65">
        <f t="shared" si="48"/>
        <v>1</v>
      </c>
      <c r="D1475" s="65">
        <f>IF(ISNUMBER(MATCH(B1475,Holidays!$E$5:$E$134,0)),1,'Data Export'!C1475)</f>
        <v>1</v>
      </c>
      <c r="E1475" s="66">
        <v>10</v>
      </c>
      <c r="F1475" s="66" t="str">
        <f ca="1">OFFSET('ToU Table'!$B$6,'Data Export'!E1475-1,'Data Export'!D1475-1)</f>
        <v>Off-peak</v>
      </c>
      <c r="G1475" s="66">
        <v>88.79</v>
      </c>
      <c r="H1475" s="66">
        <v>189.95</v>
      </c>
      <c r="I1475" s="66">
        <v>0</v>
      </c>
    </row>
    <row r="1476" spans="2:9">
      <c r="B1476" s="64">
        <f t="shared" si="49"/>
        <v>45627</v>
      </c>
      <c r="C1476" s="65">
        <f t="shared" si="48"/>
        <v>1</v>
      </c>
      <c r="D1476" s="65">
        <f>IF(ISNUMBER(MATCH(B1476,Holidays!$E$5:$E$134,0)),1,'Data Export'!C1476)</f>
        <v>1</v>
      </c>
      <c r="E1476" s="66">
        <v>11</v>
      </c>
      <c r="F1476" s="66" t="str">
        <f ca="1">OFFSET('ToU Table'!$B$6,'Data Export'!E1476-1,'Data Export'!D1476-1)</f>
        <v>Off-peak</v>
      </c>
      <c r="G1476" s="66">
        <v>88.79</v>
      </c>
      <c r="H1476" s="66">
        <v>189.95</v>
      </c>
      <c r="I1476" s="66">
        <v>0</v>
      </c>
    </row>
    <row r="1477" spans="2:9">
      <c r="B1477" s="64">
        <f t="shared" si="49"/>
        <v>45627</v>
      </c>
      <c r="C1477" s="65">
        <f t="shared" si="48"/>
        <v>1</v>
      </c>
      <c r="D1477" s="65">
        <f>IF(ISNUMBER(MATCH(B1477,Holidays!$E$5:$E$134,0)),1,'Data Export'!C1477)</f>
        <v>1</v>
      </c>
      <c r="E1477" s="66">
        <v>12</v>
      </c>
      <c r="F1477" s="66" t="str">
        <f ca="1">OFFSET('ToU Table'!$B$6,'Data Export'!E1477-1,'Data Export'!D1477-1)</f>
        <v>Off-peak</v>
      </c>
      <c r="G1477" s="66">
        <v>88.79</v>
      </c>
      <c r="H1477" s="66">
        <v>189.95</v>
      </c>
      <c r="I1477" s="66">
        <v>0</v>
      </c>
    </row>
    <row r="1478" spans="2:9">
      <c r="B1478" s="64">
        <f t="shared" si="49"/>
        <v>45627</v>
      </c>
      <c r="C1478" s="65">
        <f t="shared" si="48"/>
        <v>1</v>
      </c>
      <c r="D1478" s="65">
        <f>IF(ISNUMBER(MATCH(B1478,Holidays!$E$5:$E$134,0)),1,'Data Export'!C1478)</f>
        <v>1</v>
      </c>
      <c r="E1478" s="66">
        <v>13</v>
      </c>
      <c r="F1478" s="66" t="str">
        <f ca="1">OFFSET('ToU Table'!$B$6,'Data Export'!E1478-1,'Data Export'!D1478-1)</f>
        <v>Off-peak</v>
      </c>
      <c r="G1478" s="66">
        <v>88.79</v>
      </c>
      <c r="H1478" s="66">
        <v>189.95</v>
      </c>
      <c r="I1478" s="66">
        <v>0</v>
      </c>
    </row>
    <row r="1479" spans="2:9">
      <c r="B1479" s="64">
        <f t="shared" si="49"/>
        <v>45627</v>
      </c>
      <c r="C1479" s="65">
        <f t="shared" si="48"/>
        <v>1</v>
      </c>
      <c r="D1479" s="65">
        <f>IF(ISNUMBER(MATCH(B1479,Holidays!$E$5:$E$134,0)),1,'Data Export'!C1479)</f>
        <v>1</v>
      </c>
      <c r="E1479" s="66">
        <v>14</v>
      </c>
      <c r="F1479" s="66" t="str">
        <f ca="1">OFFSET('ToU Table'!$B$6,'Data Export'!E1479-1,'Data Export'!D1479-1)</f>
        <v>Off-peak</v>
      </c>
      <c r="G1479" s="66">
        <v>88.79</v>
      </c>
      <c r="H1479" s="66">
        <v>189.95</v>
      </c>
      <c r="I1479" s="66">
        <v>0</v>
      </c>
    </row>
    <row r="1480" spans="2:9">
      <c r="B1480" s="64">
        <f t="shared" si="49"/>
        <v>45627</v>
      </c>
      <c r="C1480" s="65">
        <f t="shared" si="48"/>
        <v>1</v>
      </c>
      <c r="D1480" s="65">
        <f>IF(ISNUMBER(MATCH(B1480,Holidays!$E$5:$E$134,0)),1,'Data Export'!C1480)</f>
        <v>1</v>
      </c>
      <c r="E1480" s="66">
        <v>15</v>
      </c>
      <c r="F1480" s="66" t="str">
        <f ca="1">OFFSET('ToU Table'!$B$6,'Data Export'!E1480-1,'Data Export'!D1480-1)</f>
        <v>Off-peak</v>
      </c>
      <c r="G1480" s="66">
        <v>88</v>
      </c>
      <c r="H1480" s="66">
        <v>189.95</v>
      </c>
      <c r="I1480" s="66">
        <v>0</v>
      </c>
    </row>
    <row r="1481" spans="2:9">
      <c r="B1481" s="64">
        <f t="shared" si="49"/>
        <v>45627</v>
      </c>
      <c r="C1481" s="65">
        <f t="shared" si="48"/>
        <v>1</v>
      </c>
      <c r="D1481" s="65">
        <f>IF(ISNUMBER(MATCH(B1481,Holidays!$E$5:$E$134,0)),1,'Data Export'!C1481)</f>
        <v>1</v>
      </c>
      <c r="E1481" s="66">
        <v>16</v>
      </c>
      <c r="F1481" s="66" t="str">
        <f ca="1">OFFSET('ToU Table'!$B$6,'Data Export'!E1481-1,'Data Export'!D1481-1)</f>
        <v>Off-peak</v>
      </c>
      <c r="G1481" s="66">
        <v>88</v>
      </c>
      <c r="H1481" s="66">
        <v>189.95</v>
      </c>
      <c r="I1481" s="66">
        <v>0</v>
      </c>
    </row>
    <row r="1482" spans="2:9">
      <c r="B1482" s="64">
        <f t="shared" si="49"/>
        <v>45627</v>
      </c>
      <c r="C1482" s="65">
        <f t="shared" si="48"/>
        <v>1</v>
      </c>
      <c r="D1482" s="65">
        <f>IF(ISNUMBER(MATCH(B1482,Holidays!$E$5:$E$134,0)),1,'Data Export'!C1482)</f>
        <v>1</v>
      </c>
      <c r="E1482" s="66">
        <v>17</v>
      </c>
      <c r="F1482" s="66" t="str">
        <f ca="1">OFFSET('ToU Table'!$B$6,'Data Export'!E1482-1,'Data Export'!D1482-1)</f>
        <v>Off-peak</v>
      </c>
      <c r="G1482" s="66">
        <v>88.79</v>
      </c>
      <c r="H1482" s="66">
        <v>189.95</v>
      </c>
      <c r="I1482" s="66">
        <v>0</v>
      </c>
    </row>
    <row r="1483" spans="2:9">
      <c r="B1483" s="64">
        <f t="shared" si="49"/>
        <v>45627</v>
      </c>
      <c r="C1483" s="65">
        <f t="shared" si="48"/>
        <v>1</v>
      </c>
      <c r="D1483" s="65">
        <f>IF(ISNUMBER(MATCH(B1483,Holidays!$E$5:$E$134,0)),1,'Data Export'!C1483)</f>
        <v>1</v>
      </c>
      <c r="E1483" s="66">
        <v>18</v>
      </c>
      <c r="F1483" s="66" t="str">
        <f ca="1">OFFSET('ToU Table'!$B$6,'Data Export'!E1483-1,'Data Export'!D1483-1)</f>
        <v>Off-peak</v>
      </c>
      <c r="G1483" s="66">
        <v>101</v>
      </c>
      <c r="H1483" s="66">
        <v>101</v>
      </c>
      <c r="I1483" s="66">
        <v>52</v>
      </c>
    </row>
    <row r="1484" spans="2:9">
      <c r="B1484" s="64">
        <f t="shared" si="49"/>
        <v>45627</v>
      </c>
      <c r="C1484" s="65">
        <f t="shared" si="48"/>
        <v>1</v>
      </c>
      <c r="D1484" s="65">
        <f>IF(ISNUMBER(MATCH(B1484,Holidays!$E$5:$E$134,0)),1,'Data Export'!C1484)</f>
        <v>1</v>
      </c>
      <c r="E1484" s="66">
        <v>19</v>
      </c>
      <c r="F1484" s="66" t="str">
        <f ca="1">OFFSET('ToU Table'!$B$6,'Data Export'!E1484-1,'Data Export'!D1484-1)</f>
        <v>Off-peak</v>
      </c>
      <c r="G1484" s="66">
        <v>200.09</v>
      </c>
      <c r="H1484" s="66">
        <v>200.09</v>
      </c>
      <c r="I1484" s="66">
        <v>14.1</v>
      </c>
    </row>
    <row r="1485" spans="2:9">
      <c r="B1485" s="64">
        <f t="shared" si="49"/>
        <v>45627</v>
      </c>
      <c r="C1485" s="65">
        <f t="shared" si="48"/>
        <v>1</v>
      </c>
      <c r="D1485" s="65">
        <f>IF(ISNUMBER(MATCH(B1485,Holidays!$E$5:$E$134,0)),1,'Data Export'!C1485)</f>
        <v>1</v>
      </c>
      <c r="E1485" s="66">
        <v>20</v>
      </c>
      <c r="F1485" s="66" t="str">
        <f ca="1">OFFSET('ToU Table'!$B$6,'Data Export'!E1485-1,'Data Export'!D1485-1)</f>
        <v>Off-peak</v>
      </c>
      <c r="G1485" s="66">
        <v>200.1</v>
      </c>
      <c r="H1485" s="66">
        <v>200.1</v>
      </c>
      <c r="I1485" s="66">
        <v>2</v>
      </c>
    </row>
    <row r="1486" spans="2:9">
      <c r="B1486" s="64">
        <f t="shared" si="49"/>
        <v>45627</v>
      </c>
      <c r="C1486" s="65">
        <f t="shared" si="48"/>
        <v>1</v>
      </c>
      <c r="D1486" s="65">
        <f>IF(ISNUMBER(MATCH(B1486,Holidays!$E$5:$E$134,0)),1,'Data Export'!C1486)</f>
        <v>1</v>
      </c>
      <c r="E1486" s="66">
        <v>21</v>
      </c>
      <c r="F1486" s="66" t="str">
        <f ca="1">OFFSET('ToU Table'!$B$6,'Data Export'!E1486-1,'Data Export'!D1486-1)</f>
        <v>Off-peak</v>
      </c>
      <c r="G1486" s="66">
        <v>96</v>
      </c>
      <c r="H1486" s="66">
        <v>96</v>
      </c>
      <c r="I1486" s="66">
        <v>52.2</v>
      </c>
    </row>
    <row r="1487" spans="2:9">
      <c r="B1487" s="64">
        <f t="shared" si="49"/>
        <v>45627</v>
      </c>
      <c r="C1487" s="65">
        <f t="shared" si="48"/>
        <v>1</v>
      </c>
      <c r="D1487" s="65">
        <f>IF(ISNUMBER(MATCH(B1487,Holidays!$E$5:$E$134,0)),1,'Data Export'!C1487)</f>
        <v>1</v>
      </c>
      <c r="E1487" s="66">
        <v>22</v>
      </c>
      <c r="F1487" s="66" t="str">
        <f ca="1">OFFSET('ToU Table'!$B$6,'Data Export'!E1487-1,'Data Export'!D1487-1)</f>
        <v>Off-peak</v>
      </c>
      <c r="G1487" s="66">
        <v>88</v>
      </c>
      <c r="H1487" s="66">
        <v>88</v>
      </c>
      <c r="I1487" s="66">
        <v>84.8</v>
      </c>
    </row>
    <row r="1488" spans="2:9">
      <c r="B1488" s="64">
        <f t="shared" si="49"/>
        <v>45627</v>
      </c>
      <c r="C1488" s="65">
        <f t="shared" si="48"/>
        <v>1</v>
      </c>
      <c r="D1488" s="65">
        <f>IF(ISNUMBER(MATCH(B1488,Holidays!$E$5:$E$134,0)),1,'Data Export'!C1488)</f>
        <v>1</v>
      </c>
      <c r="E1488" s="66">
        <v>23</v>
      </c>
      <c r="F1488" s="66" t="str">
        <f ca="1">OFFSET('ToU Table'!$B$6,'Data Export'!E1488-1,'Data Export'!D1488-1)</f>
        <v>Off-peak</v>
      </c>
      <c r="G1488" s="66">
        <v>81.650000000000006</v>
      </c>
      <c r="H1488" s="66">
        <v>130.44999999999999</v>
      </c>
      <c r="I1488" s="66">
        <v>2</v>
      </c>
    </row>
    <row r="1489" spans="2:9">
      <c r="B1489" s="64">
        <f t="shared" si="49"/>
        <v>45627</v>
      </c>
      <c r="C1489" s="65">
        <f t="shared" si="48"/>
        <v>1</v>
      </c>
      <c r="D1489" s="65">
        <f>IF(ISNUMBER(MATCH(B1489,Holidays!$E$5:$E$134,0)),1,'Data Export'!C1489)</f>
        <v>1</v>
      </c>
      <c r="E1489" s="66">
        <v>24</v>
      </c>
      <c r="F1489" s="66" t="str">
        <f ca="1">OFFSET('ToU Table'!$B$6,'Data Export'!E1489-1,'Data Export'!D1489-1)</f>
        <v>Off-peak</v>
      </c>
      <c r="G1489" s="66">
        <v>85.22</v>
      </c>
      <c r="H1489" s="66">
        <v>130.44999999999999</v>
      </c>
      <c r="I1489" s="66">
        <v>2</v>
      </c>
    </row>
    <row r="1490" spans="2:9">
      <c r="B1490" s="64">
        <f t="shared" si="49"/>
        <v>45628</v>
      </c>
      <c r="C1490" s="65">
        <f t="shared" si="48"/>
        <v>2</v>
      </c>
      <c r="D1490" s="65">
        <f>IF(ISNUMBER(MATCH(B1490,Holidays!$E$5:$E$134,0)),1,'Data Export'!C1490)</f>
        <v>2</v>
      </c>
      <c r="E1490" s="66">
        <v>1</v>
      </c>
      <c r="F1490" s="66" t="str">
        <f ca="1">OFFSET('ToU Table'!$B$6,'Data Export'!E1490-1,'Data Export'!D1490-1)</f>
        <v>Off-peak</v>
      </c>
      <c r="G1490" s="66">
        <v>84.51</v>
      </c>
      <c r="H1490" s="66">
        <v>180.45</v>
      </c>
      <c r="I1490" s="66">
        <v>0</v>
      </c>
    </row>
    <row r="1491" spans="2:9">
      <c r="B1491" s="64">
        <f t="shared" si="49"/>
        <v>45628</v>
      </c>
      <c r="C1491" s="65">
        <f t="shared" si="48"/>
        <v>2</v>
      </c>
      <c r="D1491" s="65">
        <f>IF(ISNUMBER(MATCH(B1491,Holidays!$E$5:$E$134,0)),1,'Data Export'!C1491)</f>
        <v>2</v>
      </c>
      <c r="E1491" s="66">
        <v>2</v>
      </c>
      <c r="F1491" s="66" t="str">
        <f ca="1">OFFSET('ToU Table'!$B$6,'Data Export'!E1491-1,'Data Export'!D1491-1)</f>
        <v>Off-peak</v>
      </c>
      <c r="G1491" s="66">
        <v>76.680000000000007</v>
      </c>
      <c r="H1491" s="66">
        <v>180.45</v>
      </c>
      <c r="I1491" s="66">
        <v>0</v>
      </c>
    </row>
    <row r="1492" spans="2:9">
      <c r="B1492" s="64">
        <f t="shared" si="49"/>
        <v>45628</v>
      </c>
      <c r="C1492" s="65">
        <f t="shared" si="48"/>
        <v>2</v>
      </c>
      <c r="D1492" s="65">
        <f>IF(ISNUMBER(MATCH(B1492,Holidays!$E$5:$E$134,0)),1,'Data Export'!C1492)</f>
        <v>2</v>
      </c>
      <c r="E1492" s="66">
        <v>3</v>
      </c>
      <c r="F1492" s="66" t="str">
        <f ca="1">OFFSET('ToU Table'!$B$6,'Data Export'!E1492-1,'Data Export'!D1492-1)</f>
        <v>Off-peak</v>
      </c>
      <c r="G1492" s="66">
        <v>76</v>
      </c>
      <c r="H1492" s="66">
        <v>180.45</v>
      </c>
      <c r="I1492" s="66">
        <v>0</v>
      </c>
    </row>
    <row r="1493" spans="2:9">
      <c r="B1493" s="64">
        <f t="shared" si="49"/>
        <v>45628</v>
      </c>
      <c r="C1493" s="65">
        <f t="shared" si="48"/>
        <v>2</v>
      </c>
      <c r="D1493" s="65">
        <f>IF(ISNUMBER(MATCH(B1493,Holidays!$E$5:$E$134,0)),1,'Data Export'!C1493)</f>
        <v>2</v>
      </c>
      <c r="E1493" s="66">
        <v>4</v>
      </c>
      <c r="F1493" s="66" t="str">
        <f ca="1">OFFSET('ToU Table'!$B$6,'Data Export'!E1493-1,'Data Export'!D1493-1)</f>
        <v>Off-peak</v>
      </c>
      <c r="G1493" s="66">
        <v>76</v>
      </c>
      <c r="H1493" s="66">
        <v>180.45</v>
      </c>
      <c r="I1493" s="66">
        <v>0</v>
      </c>
    </row>
    <row r="1494" spans="2:9">
      <c r="B1494" s="64">
        <f t="shared" si="49"/>
        <v>45628</v>
      </c>
      <c r="C1494" s="65">
        <f t="shared" si="48"/>
        <v>2</v>
      </c>
      <c r="D1494" s="65">
        <f>IF(ISNUMBER(MATCH(B1494,Holidays!$E$5:$E$134,0)),1,'Data Export'!C1494)</f>
        <v>2</v>
      </c>
      <c r="E1494" s="66">
        <v>5</v>
      </c>
      <c r="F1494" s="66" t="str">
        <f ca="1">OFFSET('ToU Table'!$B$6,'Data Export'!E1494-1,'Data Export'!D1494-1)</f>
        <v>Off-peak</v>
      </c>
      <c r="G1494" s="66">
        <v>76.680000000000007</v>
      </c>
      <c r="H1494" s="66">
        <v>180.45</v>
      </c>
      <c r="I1494" s="66">
        <v>0</v>
      </c>
    </row>
    <row r="1495" spans="2:9">
      <c r="B1495" s="64">
        <f t="shared" si="49"/>
        <v>45628</v>
      </c>
      <c r="C1495" s="65">
        <f t="shared" si="48"/>
        <v>2</v>
      </c>
      <c r="D1495" s="65">
        <f>IF(ISNUMBER(MATCH(B1495,Holidays!$E$5:$E$134,0)),1,'Data Export'!C1495)</f>
        <v>2</v>
      </c>
      <c r="E1495" s="66">
        <v>6</v>
      </c>
      <c r="F1495" s="66" t="str">
        <f ca="1">OFFSET('ToU Table'!$B$6,'Data Export'!E1495-1,'Data Export'!D1495-1)</f>
        <v>Off-peak</v>
      </c>
      <c r="G1495" s="66">
        <v>102</v>
      </c>
      <c r="H1495" s="66">
        <v>121</v>
      </c>
      <c r="I1495" s="66">
        <v>2</v>
      </c>
    </row>
    <row r="1496" spans="2:9">
      <c r="B1496" s="64">
        <f t="shared" si="49"/>
        <v>45628</v>
      </c>
      <c r="C1496" s="65">
        <f t="shared" si="48"/>
        <v>2</v>
      </c>
      <c r="D1496" s="65">
        <f>IF(ISNUMBER(MATCH(B1496,Holidays!$E$5:$E$134,0)),1,'Data Export'!C1496)</f>
        <v>2</v>
      </c>
      <c r="E1496" s="66">
        <v>7</v>
      </c>
      <c r="F1496" s="66" t="str">
        <f ca="1">OFFSET('ToU Table'!$B$6,'Data Export'!E1496-1,'Data Export'!D1496-1)</f>
        <v>Standard</v>
      </c>
      <c r="G1496" s="66">
        <v>106</v>
      </c>
      <c r="H1496" s="66">
        <v>126</v>
      </c>
      <c r="I1496" s="66">
        <v>0</v>
      </c>
    </row>
    <row r="1497" spans="2:9">
      <c r="B1497" s="64">
        <f t="shared" si="49"/>
        <v>45628</v>
      </c>
      <c r="C1497" s="65">
        <f t="shared" si="48"/>
        <v>2</v>
      </c>
      <c r="D1497" s="65">
        <f>IF(ISNUMBER(MATCH(B1497,Holidays!$E$5:$E$134,0)),1,'Data Export'!C1497)</f>
        <v>2</v>
      </c>
      <c r="E1497" s="66">
        <v>8</v>
      </c>
      <c r="F1497" s="66" t="str">
        <f ca="1">OFFSET('ToU Table'!$B$6,'Data Export'!E1497-1,'Data Export'!D1497-1)</f>
        <v>Peak</v>
      </c>
      <c r="G1497" s="66">
        <v>161</v>
      </c>
      <c r="H1497" s="66">
        <v>357.08</v>
      </c>
      <c r="I1497" s="66">
        <v>0</v>
      </c>
    </row>
    <row r="1498" spans="2:9">
      <c r="B1498" s="64">
        <f t="shared" si="49"/>
        <v>45628</v>
      </c>
      <c r="C1498" s="65">
        <f t="shared" si="48"/>
        <v>2</v>
      </c>
      <c r="D1498" s="65">
        <f>IF(ISNUMBER(MATCH(B1498,Holidays!$E$5:$E$134,0)),1,'Data Export'!C1498)</f>
        <v>2</v>
      </c>
      <c r="E1498" s="66">
        <v>9</v>
      </c>
      <c r="F1498" s="66" t="str">
        <f ca="1">OFFSET('ToU Table'!$B$6,'Data Export'!E1498-1,'Data Export'!D1498-1)</f>
        <v>Peak</v>
      </c>
      <c r="G1498" s="66">
        <v>151</v>
      </c>
      <c r="H1498" s="66">
        <v>357.08</v>
      </c>
      <c r="I1498" s="66">
        <v>0</v>
      </c>
    </row>
    <row r="1499" spans="2:9">
      <c r="B1499" s="64">
        <f t="shared" si="49"/>
        <v>45628</v>
      </c>
      <c r="C1499" s="65">
        <f t="shared" si="48"/>
        <v>2</v>
      </c>
      <c r="D1499" s="65">
        <f>IF(ISNUMBER(MATCH(B1499,Holidays!$E$5:$E$134,0)),1,'Data Export'!C1499)</f>
        <v>2</v>
      </c>
      <c r="E1499" s="66">
        <v>10</v>
      </c>
      <c r="F1499" s="66" t="str">
        <f ca="1">OFFSET('ToU Table'!$B$6,'Data Export'!E1499-1,'Data Export'!D1499-1)</f>
        <v>Peak</v>
      </c>
      <c r="G1499" s="66">
        <v>151</v>
      </c>
      <c r="H1499" s="66">
        <v>357.08</v>
      </c>
      <c r="I1499" s="66">
        <v>0</v>
      </c>
    </row>
    <row r="1500" spans="2:9">
      <c r="B1500" s="64">
        <f t="shared" si="49"/>
        <v>45628</v>
      </c>
      <c r="C1500" s="65">
        <f t="shared" si="48"/>
        <v>2</v>
      </c>
      <c r="D1500" s="65">
        <f>IF(ISNUMBER(MATCH(B1500,Holidays!$E$5:$E$134,0)),1,'Data Export'!C1500)</f>
        <v>2</v>
      </c>
      <c r="E1500" s="66">
        <v>11</v>
      </c>
      <c r="F1500" s="66" t="str">
        <f ca="1">OFFSET('ToU Table'!$B$6,'Data Export'!E1500-1,'Data Export'!D1500-1)</f>
        <v>Standard</v>
      </c>
      <c r="G1500" s="66">
        <v>97.95</v>
      </c>
      <c r="H1500" s="66">
        <v>105.99</v>
      </c>
      <c r="I1500" s="66">
        <v>66</v>
      </c>
    </row>
    <row r="1501" spans="2:9">
      <c r="B1501" s="64">
        <f t="shared" si="49"/>
        <v>45628</v>
      </c>
      <c r="C1501" s="65">
        <f t="shared" si="48"/>
        <v>2</v>
      </c>
      <c r="D1501" s="65">
        <f>IF(ISNUMBER(MATCH(B1501,Holidays!$E$5:$E$134,0)),1,'Data Export'!C1501)</f>
        <v>2</v>
      </c>
      <c r="E1501" s="66">
        <v>12</v>
      </c>
      <c r="F1501" s="66" t="str">
        <f ca="1">OFFSET('ToU Table'!$B$6,'Data Export'!E1501-1,'Data Export'!D1501-1)</f>
        <v>Standard</v>
      </c>
      <c r="G1501" s="66">
        <v>97.95</v>
      </c>
      <c r="H1501" s="66">
        <v>97.95</v>
      </c>
      <c r="I1501" s="66">
        <v>70</v>
      </c>
    </row>
    <row r="1502" spans="2:9">
      <c r="B1502" s="64">
        <f t="shared" si="49"/>
        <v>45628</v>
      </c>
      <c r="C1502" s="65">
        <f t="shared" si="48"/>
        <v>2</v>
      </c>
      <c r="D1502" s="65">
        <f>IF(ISNUMBER(MATCH(B1502,Holidays!$E$5:$E$134,0)),1,'Data Export'!C1502)</f>
        <v>2</v>
      </c>
      <c r="E1502" s="66">
        <v>13</v>
      </c>
      <c r="F1502" s="66" t="str">
        <f ca="1">OFFSET('ToU Table'!$B$6,'Data Export'!E1502-1,'Data Export'!D1502-1)</f>
        <v>Standard</v>
      </c>
      <c r="G1502" s="66">
        <v>97.95</v>
      </c>
      <c r="H1502" s="66">
        <v>97.95</v>
      </c>
      <c r="I1502" s="66">
        <v>70</v>
      </c>
    </row>
    <row r="1503" spans="2:9">
      <c r="B1503" s="64">
        <f t="shared" si="49"/>
        <v>45628</v>
      </c>
      <c r="C1503" s="65">
        <f t="shared" si="48"/>
        <v>2</v>
      </c>
      <c r="D1503" s="65">
        <f>IF(ISNUMBER(MATCH(B1503,Holidays!$E$5:$E$134,0)),1,'Data Export'!C1503)</f>
        <v>2</v>
      </c>
      <c r="E1503" s="66">
        <v>14</v>
      </c>
      <c r="F1503" s="66" t="str">
        <f ca="1">OFFSET('ToU Table'!$B$6,'Data Export'!E1503-1,'Data Export'!D1503-1)</f>
        <v>Standard</v>
      </c>
      <c r="G1503" s="66">
        <v>97.95</v>
      </c>
      <c r="H1503" s="66">
        <v>97.95</v>
      </c>
      <c r="I1503" s="66">
        <v>70</v>
      </c>
    </row>
    <row r="1504" spans="2:9">
      <c r="B1504" s="64">
        <f t="shared" si="49"/>
        <v>45628</v>
      </c>
      <c r="C1504" s="65">
        <f t="shared" si="48"/>
        <v>2</v>
      </c>
      <c r="D1504" s="65">
        <f>IF(ISNUMBER(MATCH(B1504,Holidays!$E$5:$E$134,0)),1,'Data Export'!C1504)</f>
        <v>2</v>
      </c>
      <c r="E1504" s="66">
        <v>15</v>
      </c>
      <c r="F1504" s="66" t="str">
        <f ca="1">OFFSET('ToU Table'!$B$6,'Data Export'!E1504-1,'Data Export'!D1504-1)</f>
        <v>Standard</v>
      </c>
      <c r="G1504" s="66">
        <v>97.95</v>
      </c>
      <c r="H1504" s="66">
        <v>97.95</v>
      </c>
      <c r="I1504" s="66">
        <v>70</v>
      </c>
    </row>
    <row r="1505" spans="2:9">
      <c r="B1505" s="64">
        <f t="shared" si="49"/>
        <v>45628</v>
      </c>
      <c r="C1505" s="65">
        <f t="shared" si="48"/>
        <v>2</v>
      </c>
      <c r="D1505" s="65">
        <f>IF(ISNUMBER(MATCH(B1505,Holidays!$E$5:$E$134,0)),1,'Data Export'!C1505)</f>
        <v>2</v>
      </c>
      <c r="E1505" s="66">
        <v>16</v>
      </c>
      <c r="F1505" s="66" t="str">
        <f ca="1">OFFSET('ToU Table'!$B$6,'Data Export'!E1505-1,'Data Export'!D1505-1)</f>
        <v>Standard</v>
      </c>
      <c r="G1505" s="66">
        <v>97.95</v>
      </c>
      <c r="H1505" s="66">
        <v>97.95</v>
      </c>
      <c r="I1505" s="66">
        <v>70</v>
      </c>
    </row>
    <row r="1506" spans="2:9">
      <c r="B1506" s="64">
        <f t="shared" si="49"/>
        <v>45628</v>
      </c>
      <c r="C1506" s="65">
        <f t="shared" si="48"/>
        <v>2</v>
      </c>
      <c r="D1506" s="65">
        <f>IF(ISNUMBER(MATCH(B1506,Holidays!$E$5:$E$134,0)),1,'Data Export'!C1506)</f>
        <v>2</v>
      </c>
      <c r="E1506" s="66">
        <v>17</v>
      </c>
      <c r="F1506" s="66" t="str">
        <f ca="1">OFFSET('ToU Table'!$B$6,'Data Export'!E1506-1,'Data Export'!D1506-1)</f>
        <v>Standard</v>
      </c>
      <c r="G1506" s="66">
        <v>96</v>
      </c>
      <c r="H1506" s="66">
        <v>187.95</v>
      </c>
      <c r="I1506" s="66">
        <v>0</v>
      </c>
    </row>
    <row r="1507" spans="2:9">
      <c r="B1507" s="64">
        <f t="shared" si="49"/>
        <v>45628</v>
      </c>
      <c r="C1507" s="65">
        <f t="shared" si="48"/>
        <v>2</v>
      </c>
      <c r="D1507" s="65">
        <f>IF(ISNUMBER(MATCH(B1507,Holidays!$E$5:$E$134,0)),1,'Data Export'!C1507)</f>
        <v>2</v>
      </c>
      <c r="E1507" s="66">
        <v>18</v>
      </c>
      <c r="F1507" s="66" t="str">
        <f ca="1">OFFSET('ToU Table'!$B$6,'Data Export'!E1507-1,'Data Export'!D1507-1)</f>
        <v>Standard</v>
      </c>
      <c r="G1507" s="66">
        <v>98.57</v>
      </c>
      <c r="H1507" s="66">
        <v>98.57</v>
      </c>
      <c r="I1507" s="66">
        <v>60</v>
      </c>
    </row>
    <row r="1508" spans="2:9">
      <c r="B1508" s="64">
        <f t="shared" si="49"/>
        <v>45628</v>
      </c>
      <c r="C1508" s="65">
        <f t="shared" si="48"/>
        <v>2</v>
      </c>
      <c r="D1508" s="65">
        <f>IF(ISNUMBER(MATCH(B1508,Holidays!$E$5:$E$134,0)),1,'Data Export'!C1508)</f>
        <v>2</v>
      </c>
      <c r="E1508" s="66">
        <v>19</v>
      </c>
      <c r="F1508" s="66" t="str">
        <f ca="1">OFFSET('ToU Table'!$B$6,'Data Export'!E1508-1,'Data Export'!D1508-1)</f>
        <v>Peak</v>
      </c>
      <c r="G1508" s="66">
        <v>357.07</v>
      </c>
      <c r="H1508" s="66">
        <v>357.08</v>
      </c>
      <c r="I1508" s="66">
        <v>2</v>
      </c>
    </row>
    <row r="1509" spans="2:9">
      <c r="B1509" s="64">
        <f t="shared" si="49"/>
        <v>45628</v>
      </c>
      <c r="C1509" s="65">
        <f t="shared" si="48"/>
        <v>2</v>
      </c>
      <c r="D1509" s="65">
        <f>IF(ISNUMBER(MATCH(B1509,Holidays!$E$5:$E$134,0)),1,'Data Export'!C1509)</f>
        <v>2</v>
      </c>
      <c r="E1509" s="66">
        <v>20</v>
      </c>
      <c r="F1509" s="66" t="str">
        <f ca="1">OFFSET('ToU Table'!$B$6,'Data Export'!E1509-1,'Data Export'!D1509-1)</f>
        <v>Peak</v>
      </c>
      <c r="G1509" s="66">
        <v>357.08</v>
      </c>
      <c r="H1509" s="66">
        <v>357.08</v>
      </c>
      <c r="I1509" s="66">
        <v>2</v>
      </c>
    </row>
    <row r="1510" spans="2:9">
      <c r="B1510" s="64">
        <f t="shared" si="49"/>
        <v>45628</v>
      </c>
      <c r="C1510" s="65">
        <f t="shared" si="48"/>
        <v>2</v>
      </c>
      <c r="D1510" s="65">
        <f>IF(ISNUMBER(MATCH(B1510,Holidays!$E$5:$E$134,0)),1,'Data Export'!C1510)</f>
        <v>2</v>
      </c>
      <c r="E1510" s="66">
        <v>21</v>
      </c>
      <c r="F1510" s="66" t="str">
        <f ca="1">OFFSET('ToU Table'!$B$6,'Data Export'!E1510-1,'Data Export'!D1510-1)</f>
        <v>Peak</v>
      </c>
      <c r="G1510" s="66">
        <v>357.07</v>
      </c>
      <c r="H1510" s="66">
        <v>357.07</v>
      </c>
      <c r="I1510" s="66">
        <v>2</v>
      </c>
    </row>
    <row r="1511" spans="2:9">
      <c r="B1511" s="64">
        <f t="shared" si="49"/>
        <v>45628</v>
      </c>
      <c r="C1511" s="65">
        <f t="shared" si="48"/>
        <v>2</v>
      </c>
      <c r="D1511" s="65">
        <f>IF(ISNUMBER(MATCH(B1511,Holidays!$E$5:$E$134,0)),1,'Data Export'!C1511)</f>
        <v>2</v>
      </c>
      <c r="E1511" s="66">
        <v>22</v>
      </c>
      <c r="F1511" s="66" t="str">
        <f ca="1">OFFSET('ToU Table'!$B$6,'Data Export'!E1511-1,'Data Export'!D1511-1)</f>
        <v>Standard</v>
      </c>
      <c r="G1511" s="66">
        <v>126</v>
      </c>
      <c r="H1511" s="66">
        <v>126</v>
      </c>
      <c r="I1511" s="66">
        <v>2</v>
      </c>
    </row>
    <row r="1512" spans="2:9">
      <c r="B1512" s="64">
        <f t="shared" si="49"/>
        <v>45628</v>
      </c>
      <c r="C1512" s="65">
        <f t="shared" si="48"/>
        <v>2</v>
      </c>
      <c r="D1512" s="65">
        <f>IF(ISNUMBER(MATCH(B1512,Holidays!$E$5:$E$134,0)),1,'Data Export'!C1512)</f>
        <v>2</v>
      </c>
      <c r="E1512" s="66">
        <v>23</v>
      </c>
      <c r="F1512" s="66" t="str">
        <f ca="1">OFFSET('ToU Table'!$B$6,'Data Export'!E1512-1,'Data Export'!D1512-1)</f>
        <v>Off-peak</v>
      </c>
      <c r="G1512" s="66">
        <v>88</v>
      </c>
      <c r="H1512" s="66">
        <v>121</v>
      </c>
      <c r="I1512" s="66">
        <v>2</v>
      </c>
    </row>
    <row r="1513" spans="2:9">
      <c r="B1513" s="64">
        <f t="shared" si="49"/>
        <v>45628</v>
      </c>
      <c r="C1513" s="65">
        <f t="shared" si="48"/>
        <v>2</v>
      </c>
      <c r="D1513" s="65">
        <f>IF(ISNUMBER(MATCH(B1513,Holidays!$E$5:$E$134,0)),1,'Data Export'!C1513)</f>
        <v>2</v>
      </c>
      <c r="E1513" s="66">
        <v>24</v>
      </c>
      <c r="F1513" s="66" t="str">
        <f ca="1">OFFSET('ToU Table'!$B$6,'Data Export'!E1513-1,'Data Export'!D1513-1)</f>
        <v>Off-peak</v>
      </c>
      <c r="G1513" s="66">
        <v>88</v>
      </c>
      <c r="H1513" s="66">
        <v>121</v>
      </c>
      <c r="I1513" s="66">
        <v>2</v>
      </c>
    </row>
    <row r="1514" spans="2:9">
      <c r="B1514" s="64">
        <f t="shared" si="49"/>
        <v>45629</v>
      </c>
      <c r="C1514" s="65">
        <f t="shared" si="48"/>
        <v>3</v>
      </c>
      <c r="D1514" s="65">
        <f>IF(ISNUMBER(MATCH(B1514,Holidays!$E$5:$E$134,0)),1,'Data Export'!C1514)</f>
        <v>3</v>
      </c>
      <c r="E1514" s="66">
        <v>1</v>
      </c>
      <c r="F1514" s="66" t="str">
        <f ca="1">OFFSET('ToU Table'!$B$6,'Data Export'!E1514-1,'Data Export'!D1514-1)</f>
        <v>Off-peak</v>
      </c>
      <c r="G1514" s="66">
        <v>87.99</v>
      </c>
      <c r="H1514" s="66">
        <v>137.44999999999999</v>
      </c>
      <c r="I1514" s="66">
        <v>0</v>
      </c>
    </row>
    <row r="1515" spans="2:9">
      <c r="B1515" s="64">
        <f t="shared" si="49"/>
        <v>45629</v>
      </c>
      <c r="C1515" s="65">
        <f t="shared" ref="C1515:C1578" si="50">WEEKDAY(B1515)</f>
        <v>3</v>
      </c>
      <c r="D1515" s="65">
        <f>IF(ISNUMBER(MATCH(B1515,Holidays!$E$5:$E$134,0)),1,'Data Export'!C1515)</f>
        <v>3</v>
      </c>
      <c r="E1515" s="66">
        <v>2</v>
      </c>
      <c r="F1515" s="66" t="str">
        <f ca="1">OFFSET('ToU Table'!$B$6,'Data Export'!E1515-1,'Data Export'!D1515-1)</f>
        <v>Off-peak</v>
      </c>
      <c r="G1515" s="66">
        <v>82.6</v>
      </c>
      <c r="H1515" s="66">
        <v>137.44999999999999</v>
      </c>
      <c r="I1515" s="66">
        <v>0</v>
      </c>
    </row>
    <row r="1516" spans="2:9">
      <c r="B1516" s="64">
        <f t="shared" si="49"/>
        <v>45629</v>
      </c>
      <c r="C1516" s="65">
        <f t="shared" si="50"/>
        <v>3</v>
      </c>
      <c r="D1516" s="65">
        <f>IF(ISNUMBER(MATCH(B1516,Holidays!$E$5:$E$134,0)),1,'Data Export'!C1516)</f>
        <v>3</v>
      </c>
      <c r="E1516" s="66">
        <v>3</v>
      </c>
      <c r="F1516" s="66" t="str">
        <f ca="1">OFFSET('ToU Table'!$B$6,'Data Export'!E1516-1,'Data Export'!D1516-1)</f>
        <v>Off-peak</v>
      </c>
      <c r="G1516" s="66">
        <v>82.6</v>
      </c>
      <c r="H1516" s="66">
        <v>137.44999999999999</v>
      </c>
      <c r="I1516" s="66">
        <v>0</v>
      </c>
    </row>
    <row r="1517" spans="2:9">
      <c r="B1517" s="64">
        <f t="shared" si="49"/>
        <v>45629</v>
      </c>
      <c r="C1517" s="65">
        <f t="shared" si="50"/>
        <v>3</v>
      </c>
      <c r="D1517" s="65">
        <f>IF(ISNUMBER(MATCH(B1517,Holidays!$E$5:$E$134,0)),1,'Data Export'!C1517)</f>
        <v>3</v>
      </c>
      <c r="E1517" s="66">
        <v>4</v>
      </c>
      <c r="F1517" s="66" t="str">
        <f ca="1">OFFSET('ToU Table'!$B$6,'Data Export'!E1517-1,'Data Export'!D1517-1)</f>
        <v>Off-peak</v>
      </c>
      <c r="G1517" s="66">
        <v>87.99</v>
      </c>
      <c r="H1517" s="66">
        <v>137.44999999999999</v>
      </c>
      <c r="I1517" s="66">
        <v>0</v>
      </c>
    </row>
    <row r="1518" spans="2:9">
      <c r="B1518" s="64">
        <f t="shared" si="49"/>
        <v>45629</v>
      </c>
      <c r="C1518" s="65">
        <f t="shared" si="50"/>
        <v>3</v>
      </c>
      <c r="D1518" s="65">
        <f>IF(ISNUMBER(MATCH(B1518,Holidays!$E$5:$E$134,0)),1,'Data Export'!C1518)</f>
        <v>3</v>
      </c>
      <c r="E1518" s="66">
        <v>5</v>
      </c>
      <c r="F1518" s="66" t="str">
        <f ca="1">OFFSET('ToU Table'!$B$6,'Data Export'!E1518-1,'Data Export'!D1518-1)</f>
        <v>Off-peak</v>
      </c>
      <c r="G1518" s="66">
        <v>88</v>
      </c>
      <c r="H1518" s="66">
        <v>137.44999999999999</v>
      </c>
      <c r="I1518" s="66">
        <v>0</v>
      </c>
    </row>
    <row r="1519" spans="2:9">
      <c r="B1519" s="64">
        <f t="shared" si="49"/>
        <v>45629</v>
      </c>
      <c r="C1519" s="65">
        <f t="shared" si="50"/>
        <v>3</v>
      </c>
      <c r="D1519" s="65">
        <f>IF(ISNUMBER(MATCH(B1519,Holidays!$E$5:$E$134,0)),1,'Data Export'!C1519)</f>
        <v>3</v>
      </c>
      <c r="E1519" s="66">
        <v>6</v>
      </c>
      <c r="F1519" s="66" t="str">
        <f ca="1">OFFSET('ToU Table'!$B$6,'Data Export'!E1519-1,'Data Export'!D1519-1)</f>
        <v>Off-peak</v>
      </c>
      <c r="G1519" s="66">
        <v>96</v>
      </c>
      <c r="H1519" s="66">
        <v>137.44999999999999</v>
      </c>
      <c r="I1519" s="66">
        <v>0</v>
      </c>
    </row>
    <row r="1520" spans="2:9">
      <c r="B1520" s="64">
        <f t="shared" si="49"/>
        <v>45629</v>
      </c>
      <c r="C1520" s="65">
        <f t="shared" si="50"/>
        <v>3</v>
      </c>
      <c r="D1520" s="65">
        <f>IF(ISNUMBER(MATCH(B1520,Holidays!$E$5:$E$134,0)),1,'Data Export'!C1520)</f>
        <v>3</v>
      </c>
      <c r="E1520" s="66">
        <v>7</v>
      </c>
      <c r="F1520" s="66" t="str">
        <f ca="1">OFFSET('ToU Table'!$B$6,'Data Export'!E1520-1,'Data Export'!D1520-1)</f>
        <v>Standard</v>
      </c>
      <c r="G1520" s="66">
        <v>106</v>
      </c>
      <c r="H1520" s="66">
        <v>121</v>
      </c>
      <c r="I1520" s="66">
        <v>30</v>
      </c>
    </row>
    <row r="1521" spans="2:9">
      <c r="B1521" s="64">
        <f t="shared" si="49"/>
        <v>45629</v>
      </c>
      <c r="C1521" s="65">
        <f t="shared" si="50"/>
        <v>3</v>
      </c>
      <c r="D1521" s="65">
        <f>IF(ISNUMBER(MATCH(B1521,Holidays!$E$5:$E$134,0)),1,'Data Export'!C1521)</f>
        <v>3</v>
      </c>
      <c r="E1521" s="66">
        <v>8</v>
      </c>
      <c r="F1521" s="66" t="str">
        <f ca="1">OFFSET('ToU Table'!$B$6,'Data Export'!E1521-1,'Data Export'!D1521-1)</f>
        <v>Peak</v>
      </c>
      <c r="G1521" s="66">
        <v>161</v>
      </c>
      <c r="H1521" s="66">
        <v>364</v>
      </c>
      <c r="I1521" s="66">
        <v>30</v>
      </c>
    </row>
    <row r="1522" spans="2:9">
      <c r="B1522" s="64">
        <f t="shared" si="49"/>
        <v>45629</v>
      </c>
      <c r="C1522" s="65">
        <f t="shared" si="50"/>
        <v>3</v>
      </c>
      <c r="D1522" s="65">
        <f>IF(ISNUMBER(MATCH(B1522,Holidays!$E$5:$E$134,0)),1,'Data Export'!C1522)</f>
        <v>3</v>
      </c>
      <c r="E1522" s="66">
        <v>9</v>
      </c>
      <c r="F1522" s="66" t="str">
        <f ca="1">OFFSET('ToU Table'!$B$6,'Data Export'!E1522-1,'Data Export'!D1522-1)</f>
        <v>Peak</v>
      </c>
      <c r="G1522" s="66">
        <v>161</v>
      </c>
      <c r="H1522" s="66">
        <v>364</v>
      </c>
      <c r="I1522" s="66">
        <v>40</v>
      </c>
    </row>
    <row r="1523" spans="2:9">
      <c r="B1523" s="64">
        <f t="shared" si="49"/>
        <v>45629</v>
      </c>
      <c r="C1523" s="65">
        <f t="shared" si="50"/>
        <v>3</v>
      </c>
      <c r="D1523" s="65">
        <f>IF(ISNUMBER(MATCH(B1523,Holidays!$E$5:$E$134,0)),1,'Data Export'!C1523)</f>
        <v>3</v>
      </c>
      <c r="E1523" s="66">
        <v>10</v>
      </c>
      <c r="F1523" s="66" t="str">
        <f ca="1">OFFSET('ToU Table'!$B$6,'Data Export'!E1523-1,'Data Export'!D1523-1)</f>
        <v>Peak</v>
      </c>
      <c r="G1523" s="66">
        <v>161</v>
      </c>
      <c r="H1523" s="66">
        <v>364</v>
      </c>
      <c r="I1523" s="66">
        <v>30</v>
      </c>
    </row>
    <row r="1524" spans="2:9">
      <c r="B1524" s="64">
        <f t="shared" si="49"/>
        <v>45629</v>
      </c>
      <c r="C1524" s="65">
        <f t="shared" si="50"/>
        <v>3</v>
      </c>
      <c r="D1524" s="65">
        <f>IF(ISNUMBER(MATCH(B1524,Holidays!$E$5:$E$134,0)),1,'Data Export'!C1524)</f>
        <v>3</v>
      </c>
      <c r="E1524" s="66">
        <v>11</v>
      </c>
      <c r="F1524" s="66" t="str">
        <f ca="1">OFFSET('ToU Table'!$B$6,'Data Export'!E1524-1,'Data Export'!D1524-1)</f>
        <v>Standard</v>
      </c>
      <c r="G1524" s="66">
        <v>99</v>
      </c>
      <c r="H1524" s="66">
        <v>159.94999999999999</v>
      </c>
      <c r="I1524" s="66">
        <v>0</v>
      </c>
    </row>
    <row r="1525" spans="2:9">
      <c r="B1525" s="64">
        <f t="shared" si="49"/>
        <v>45629</v>
      </c>
      <c r="C1525" s="65">
        <f t="shared" si="50"/>
        <v>3</v>
      </c>
      <c r="D1525" s="65">
        <f>IF(ISNUMBER(MATCH(B1525,Holidays!$E$5:$E$134,0)),1,'Data Export'!C1525)</f>
        <v>3</v>
      </c>
      <c r="E1525" s="66">
        <v>12</v>
      </c>
      <c r="F1525" s="66" t="str">
        <f ca="1">OFFSET('ToU Table'!$B$6,'Data Export'!E1525-1,'Data Export'!D1525-1)</f>
        <v>Standard</v>
      </c>
      <c r="G1525" s="66">
        <v>99</v>
      </c>
      <c r="H1525" s="66">
        <v>159.94999999999999</v>
      </c>
      <c r="I1525" s="66">
        <v>0</v>
      </c>
    </row>
    <row r="1526" spans="2:9">
      <c r="B1526" s="64">
        <f t="shared" si="49"/>
        <v>45629</v>
      </c>
      <c r="C1526" s="65">
        <f t="shared" si="50"/>
        <v>3</v>
      </c>
      <c r="D1526" s="65">
        <f>IF(ISNUMBER(MATCH(B1526,Holidays!$E$5:$E$134,0)),1,'Data Export'!C1526)</f>
        <v>3</v>
      </c>
      <c r="E1526" s="66">
        <v>13</v>
      </c>
      <c r="F1526" s="66" t="str">
        <f ca="1">OFFSET('ToU Table'!$B$6,'Data Export'!E1526-1,'Data Export'!D1526-1)</f>
        <v>Standard</v>
      </c>
      <c r="G1526" s="66">
        <v>99</v>
      </c>
      <c r="H1526" s="66">
        <v>159.94999999999999</v>
      </c>
      <c r="I1526" s="66">
        <v>0</v>
      </c>
    </row>
    <row r="1527" spans="2:9">
      <c r="B1527" s="64">
        <f t="shared" si="49"/>
        <v>45629</v>
      </c>
      <c r="C1527" s="65">
        <f t="shared" si="50"/>
        <v>3</v>
      </c>
      <c r="D1527" s="65">
        <f>IF(ISNUMBER(MATCH(B1527,Holidays!$E$5:$E$134,0)),1,'Data Export'!C1527)</f>
        <v>3</v>
      </c>
      <c r="E1527" s="66">
        <v>14</v>
      </c>
      <c r="F1527" s="66" t="str">
        <f ca="1">OFFSET('ToU Table'!$B$6,'Data Export'!E1527-1,'Data Export'!D1527-1)</f>
        <v>Standard</v>
      </c>
      <c r="G1527" s="66">
        <v>99</v>
      </c>
      <c r="H1527" s="66">
        <v>159.94999999999999</v>
      </c>
      <c r="I1527" s="66">
        <v>0</v>
      </c>
    </row>
    <row r="1528" spans="2:9">
      <c r="B1528" s="64">
        <f t="shared" si="49"/>
        <v>45629</v>
      </c>
      <c r="C1528" s="65">
        <f t="shared" si="50"/>
        <v>3</v>
      </c>
      <c r="D1528" s="65">
        <f>IF(ISNUMBER(MATCH(B1528,Holidays!$E$5:$E$134,0)),1,'Data Export'!C1528)</f>
        <v>3</v>
      </c>
      <c r="E1528" s="66">
        <v>15</v>
      </c>
      <c r="F1528" s="66" t="str">
        <f ca="1">OFFSET('ToU Table'!$B$6,'Data Export'!E1528-1,'Data Export'!D1528-1)</f>
        <v>Standard</v>
      </c>
      <c r="G1528" s="66">
        <v>99</v>
      </c>
      <c r="H1528" s="66">
        <v>159.94999999999999</v>
      </c>
      <c r="I1528" s="66">
        <v>0</v>
      </c>
    </row>
    <row r="1529" spans="2:9">
      <c r="B1529" s="64">
        <f t="shared" si="49"/>
        <v>45629</v>
      </c>
      <c r="C1529" s="65">
        <f t="shared" si="50"/>
        <v>3</v>
      </c>
      <c r="D1529" s="65">
        <f>IF(ISNUMBER(MATCH(B1529,Holidays!$E$5:$E$134,0)),1,'Data Export'!C1529)</f>
        <v>3</v>
      </c>
      <c r="E1529" s="66">
        <v>16</v>
      </c>
      <c r="F1529" s="66" t="str">
        <f ca="1">OFFSET('ToU Table'!$B$6,'Data Export'!E1529-1,'Data Export'!D1529-1)</f>
        <v>Standard</v>
      </c>
      <c r="G1529" s="66">
        <v>99.45</v>
      </c>
      <c r="H1529" s="66">
        <v>159.94999999999999</v>
      </c>
      <c r="I1529" s="66">
        <v>0</v>
      </c>
    </row>
    <row r="1530" spans="2:9">
      <c r="B1530" s="64">
        <f t="shared" si="49"/>
        <v>45629</v>
      </c>
      <c r="C1530" s="65">
        <f t="shared" si="50"/>
        <v>3</v>
      </c>
      <c r="D1530" s="65">
        <f>IF(ISNUMBER(MATCH(B1530,Holidays!$E$5:$E$134,0)),1,'Data Export'!C1530)</f>
        <v>3</v>
      </c>
      <c r="E1530" s="66">
        <v>17</v>
      </c>
      <c r="F1530" s="66" t="str">
        <f ca="1">OFFSET('ToU Table'!$B$6,'Data Export'!E1530-1,'Data Export'!D1530-1)</f>
        <v>Standard</v>
      </c>
      <c r="G1530" s="66">
        <v>106</v>
      </c>
      <c r="H1530" s="66">
        <v>159.94999999999999</v>
      </c>
      <c r="I1530" s="66">
        <v>0</v>
      </c>
    </row>
    <row r="1531" spans="2:9">
      <c r="B1531" s="64">
        <f t="shared" si="49"/>
        <v>45629</v>
      </c>
      <c r="C1531" s="65">
        <f t="shared" si="50"/>
        <v>3</v>
      </c>
      <c r="D1531" s="65">
        <f>IF(ISNUMBER(MATCH(B1531,Holidays!$E$5:$E$134,0)),1,'Data Export'!C1531)</f>
        <v>3</v>
      </c>
      <c r="E1531" s="66">
        <v>18</v>
      </c>
      <c r="F1531" s="66" t="str">
        <f ca="1">OFFSET('ToU Table'!$B$6,'Data Export'!E1531-1,'Data Export'!D1531-1)</f>
        <v>Standard</v>
      </c>
      <c r="G1531" s="66">
        <v>116</v>
      </c>
      <c r="H1531" s="66">
        <v>121</v>
      </c>
      <c r="I1531" s="66">
        <v>0</v>
      </c>
    </row>
    <row r="1532" spans="2:9">
      <c r="B1532" s="64">
        <f t="shared" si="49"/>
        <v>45629</v>
      </c>
      <c r="C1532" s="65">
        <f t="shared" si="50"/>
        <v>3</v>
      </c>
      <c r="D1532" s="65">
        <f>IF(ISNUMBER(MATCH(B1532,Holidays!$E$5:$E$134,0)),1,'Data Export'!C1532)</f>
        <v>3</v>
      </c>
      <c r="E1532" s="66">
        <v>19</v>
      </c>
      <c r="F1532" s="66" t="str">
        <f ca="1">OFFSET('ToU Table'!$B$6,'Data Export'!E1532-1,'Data Export'!D1532-1)</f>
        <v>Peak</v>
      </c>
      <c r="G1532" s="66">
        <v>200.09</v>
      </c>
      <c r="H1532" s="66">
        <v>364</v>
      </c>
      <c r="I1532" s="66">
        <v>32.5</v>
      </c>
    </row>
    <row r="1533" spans="2:9">
      <c r="B1533" s="64">
        <f t="shared" si="49"/>
        <v>45629</v>
      </c>
      <c r="C1533" s="65">
        <f t="shared" si="50"/>
        <v>3</v>
      </c>
      <c r="D1533" s="65">
        <f>IF(ISNUMBER(MATCH(B1533,Holidays!$E$5:$E$134,0)),1,'Data Export'!C1533)</f>
        <v>3</v>
      </c>
      <c r="E1533" s="66">
        <v>20</v>
      </c>
      <c r="F1533" s="66" t="str">
        <f ca="1">OFFSET('ToU Table'!$B$6,'Data Export'!E1533-1,'Data Export'!D1533-1)</f>
        <v>Peak</v>
      </c>
      <c r="G1533" s="66">
        <v>364</v>
      </c>
      <c r="H1533" s="66">
        <v>364</v>
      </c>
      <c r="I1533" s="66">
        <v>2.5</v>
      </c>
    </row>
    <row r="1534" spans="2:9">
      <c r="B1534" s="64">
        <f t="shared" si="49"/>
        <v>45629</v>
      </c>
      <c r="C1534" s="65">
        <f t="shared" si="50"/>
        <v>3</v>
      </c>
      <c r="D1534" s="65">
        <f>IF(ISNUMBER(MATCH(B1534,Holidays!$E$5:$E$134,0)),1,'Data Export'!C1534)</f>
        <v>3</v>
      </c>
      <c r="E1534" s="66">
        <v>21</v>
      </c>
      <c r="F1534" s="66" t="str">
        <f ca="1">OFFSET('ToU Table'!$B$6,'Data Export'!E1534-1,'Data Export'!D1534-1)</f>
        <v>Peak</v>
      </c>
      <c r="G1534" s="66">
        <v>364</v>
      </c>
      <c r="H1534" s="66">
        <v>364</v>
      </c>
      <c r="I1534" s="66">
        <v>2.5</v>
      </c>
    </row>
    <row r="1535" spans="2:9">
      <c r="B1535" s="64">
        <f t="shared" si="49"/>
        <v>45629</v>
      </c>
      <c r="C1535" s="65">
        <f t="shared" si="50"/>
        <v>3</v>
      </c>
      <c r="D1535" s="65">
        <f>IF(ISNUMBER(MATCH(B1535,Holidays!$E$5:$E$134,0)),1,'Data Export'!C1535)</f>
        <v>3</v>
      </c>
      <c r="E1535" s="66">
        <v>22</v>
      </c>
      <c r="F1535" s="66" t="str">
        <f ca="1">OFFSET('ToU Table'!$B$6,'Data Export'!E1535-1,'Data Export'!D1535-1)</f>
        <v>Standard</v>
      </c>
      <c r="G1535" s="66">
        <v>121</v>
      </c>
      <c r="H1535" s="66">
        <v>121</v>
      </c>
      <c r="I1535" s="66">
        <v>0</v>
      </c>
    </row>
    <row r="1536" spans="2:9">
      <c r="B1536" s="64">
        <f t="shared" si="49"/>
        <v>45629</v>
      </c>
      <c r="C1536" s="65">
        <f t="shared" si="50"/>
        <v>3</v>
      </c>
      <c r="D1536" s="65">
        <f>IF(ISNUMBER(MATCH(B1536,Holidays!$E$5:$E$134,0)),1,'Data Export'!C1536)</f>
        <v>3</v>
      </c>
      <c r="E1536" s="66">
        <v>23</v>
      </c>
      <c r="F1536" s="66" t="str">
        <f ca="1">OFFSET('ToU Table'!$B$6,'Data Export'!E1536-1,'Data Export'!D1536-1)</f>
        <v>Off-peak</v>
      </c>
      <c r="G1536" s="66">
        <v>95.99</v>
      </c>
      <c r="H1536" s="66">
        <v>137.44999999999999</v>
      </c>
      <c r="I1536" s="66">
        <v>0</v>
      </c>
    </row>
    <row r="1537" spans="2:9">
      <c r="B1537" s="64">
        <f t="shared" si="49"/>
        <v>45629</v>
      </c>
      <c r="C1537" s="65">
        <f t="shared" si="50"/>
        <v>3</v>
      </c>
      <c r="D1537" s="65">
        <f>IF(ISNUMBER(MATCH(B1537,Holidays!$E$5:$E$134,0)),1,'Data Export'!C1537)</f>
        <v>3</v>
      </c>
      <c r="E1537" s="66">
        <v>24</v>
      </c>
      <c r="F1537" s="66" t="str">
        <f ca="1">OFFSET('ToU Table'!$B$6,'Data Export'!E1537-1,'Data Export'!D1537-1)</f>
        <v>Off-peak</v>
      </c>
      <c r="G1537" s="66">
        <v>88</v>
      </c>
      <c r="H1537" s="66">
        <v>137.44999999999999</v>
      </c>
      <c r="I1537" s="66">
        <v>0</v>
      </c>
    </row>
    <row r="1538" spans="2:9">
      <c r="B1538" s="64">
        <f t="shared" si="49"/>
        <v>45630</v>
      </c>
      <c r="C1538" s="65">
        <f t="shared" si="50"/>
        <v>4</v>
      </c>
      <c r="D1538" s="65">
        <f>IF(ISNUMBER(MATCH(B1538,Holidays!$E$5:$E$134,0)),1,'Data Export'!C1538)</f>
        <v>4</v>
      </c>
      <c r="E1538" s="66">
        <v>1</v>
      </c>
      <c r="F1538" s="66" t="str">
        <f ca="1">OFFSET('ToU Table'!$B$6,'Data Export'!E1538-1,'Data Export'!D1538-1)</f>
        <v>Off-peak</v>
      </c>
      <c r="G1538" s="66">
        <v>85.99</v>
      </c>
      <c r="H1538" s="66">
        <v>137.44999999999999</v>
      </c>
      <c r="I1538" s="66">
        <v>0</v>
      </c>
    </row>
    <row r="1539" spans="2:9">
      <c r="B1539" s="64">
        <f t="shared" ref="B1539:B1602" si="51">B1515+1</f>
        <v>45630</v>
      </c>
      <c r="C1539" s="65">
        <f t="shared" si="50"/>
        <v>4</v>
      </c>
      <c r="D1539" s="65">
        <f>IF(ISNUMBER(MATCH(B1539,Holidays!$E$5:$E$134,0)),1,'Data Export'!C1539)</f>
        <v>4</v>
      </c>
      <c r="E1539" s="66">
        <v>2</v>
      </c>
      <c r="F1539" s="66" t="str">
        <f ca="1">OFFSET('ToU Table'!$B$6,'Data Export'!E1539-1,'Data Export'!D1539-1)</f>
        <v>Off-peak</v>
      </c>
      <c r="G1539" s="66">
        <v>85.99</v>
      </c>
      <c r="H1539" s="66">
        <v>137.44999999999999</v>
      </c>
      <c r="I1539" s="66">
        <v>0</v>
      </c>
    </row>
    <row r="1540" spans="2:9">
      <c r="B1540" s="64">
        <f t="shared" si="51"/>
        <v>45630</v>
      </c>
      <c r="C1540" s="65">
        <f t="shared" si="50"/>
        <v>4</v>
      </c>
      <c r="D1540" s="65">
        <f>IF(ISNUMBER(MATCH(B1540,Holidays!$E$5:$E$134,0)),1,'Data Export'!C1540)</f>
        <v>4</v>
      </c>
      <c r="E1540" s="66">
        <v>3</v>
      </c>
      <c r="F1540" s="66" t="str">
        <f ca="1">OFFSET('ToU Table'!$B$6,'Data Export'!E1540-1,'Data Export'!D1540-1)</f>
        <v>Off-peak</v>
      </c>
      <c r="G1540" s="66">
        <v>85.99</v>
      </c>
      <c r="H1540" s="66">
        <v>137.44999999999999</v>
      </c>
      <c r="I1540" s="66">
        <v>0</v>
      </c>
    </row>
    <row r="1541" spans="2:9">
      <c r="B1541" s="64">
        <f t="shared" si="51"/>
        <v>45630</v>
      </c>
      <c r="C1541" s="65">
        <f t="shared" si="50"/>
        <v>4</v>
      </c>
      <c r="D1541" s="65">
        <f>IF(ISNUMBER(MATCH(B1541,Holidays!$E$5:$E$134,0)),1,'Data Export'!C1541)</f>
        <v>4</v>
      </c>
      <c r="E1541" s="66">
        <v>4</v>
      </c>
      <c r="F1541" s="66" t="str">
        <f ca="1">OFFSET('ToU Table'!$B$6,'Data Export'!E1541-1,'Data Export'!D1541-1)</f>
        <v>Off-peak</v>
      </c>
      <c r="G1541" s="66">
        <v>85.99</v>
      </c>
      <c r="H1541" s="66">
        <v>137.44999999999999</v>
      </c>
      <c r="I1541" s="66">
        <v>0</v>
      </c>
    </row>
    <row r="1542" spans="2:9">
      <c r="B1542" s="64">
        <f t="shared" si="51"/>
        <v>45630</v>
      </c>
      <c r="C1542" s="65">
        <f t="shared" si="50"/>
        <v>4</v>
      </c>
      <c r="D1542" s="65">
        <f>IF(ISNUMBER(MATCH(B1542,Holidays!$E$5:$E$134,0)),1,'Data Export'!C1542)</f>
        <v>4</v>
      </c>
      <c r="E1542" s="66">
        <v>5</v>
      </c>
      <c r="F1542" s="66" t="str">
        <f ca="1">OFFSET('ToU Table'!$B$6,'Data Export'!E1542-1,'Data Export'!D1542-1)</f>
        <v>Off-peak</v>
      </c>
      <c r="G1542" s="66">
        <v>86</v>
      </c>
      <c r="H1542" s="66">
        <v>149.44999999999999</v>
      </c>
      <c r="I1542" s="66">
        <v>0</v>
      </c>
    </row>
    <row r="1543" spans="2:9">
      <c r="B1543" s="64">
        <f t="shared" si="51"/>
        <v>45630</v>
      </c>
      <c r="C1543" s="65">
        <f t="shared" si="50"/>
        <v>4</v>
      </c>
      <c r="D1543" s="65">
        <f>IF(ISNUMBER(MATCH(B1543,Holidays!$E$5:$E$134,0)),1,'Data Export'!C1543)</f>
        <v>4</v>
      </c>
      <c r="E1543" s="66">
        <v>6</v>
      </c>
      <c r="F1543" s="66" t="str">
        <f ca="1">OFFSET('ToU Table'!$B$6,'Data Export'!E1543-1,'Data Export'!D1543-1)</f>
        <v>Off-peak</v>
      </c>
      <c r="G1543" s="66">
        <v>105.99</v>
      </c>
      <c r="H1543" s="66">
        <v>149.44999999999999</v>
      </c>
      <c r="I1543" s="66">
        <v>0</v>
      </c>
    </row>
    <row r="1544" spans="2:9">
      <c r="B1544" s="64">
        <f t="shared" si="51"/>
        <v>45630</v>
      </c>
      <c r="C1544" s="65">
        <f t="shared" si="50"/>
        <v>4</v>
      </c>
      <c r="D1544" s="65">
        <f>IF(ISNUMBER(MATCH(B1544,Holidays!$E$5:$E$134,0)),1,'Data Export'!C1544)</f>
        <v>4</v>
      </c>
      <c r="E1544" s="66">
        <v>7</v>
      </c>
      <c r="F1544" s="66" t="str">
        <f ca="1">OFFSET('ToU Table'!$B$6,'Data Export'!E1544-1,'Data Export'!D1544-1)</f>
        <v>Standard</v>
      </c>
      <c r="G1544" s="66">
        <v>116</v>
      </c>
      <c r="H1544" s="66">
        <v>130</v>
      </c>
      <c r="I1544" s="66">
        <v>20</v>
      </c>
    </row>
    <row r="1545" spans="2:9">
      <c r="B1545" s="64">
        <f t="shared" si="51"/>
        <v>45630</v>
      </c>
      <c r="C1545" s="65">
        <f t="shared" si="50"/>
        <v>4</v>
      </c>
      <c r="D1545" s="65">
        <f>IF(ISNUMBER(MATCH(B1545,Holidays!$E$5:$E$134,0)),1,'Data Export'!C1545)</f>
        <v>4</v>
      </c>
      <c r="E1545" s="66">
        <v>8</v>
      </c>
      <c r="F1545" s="66" t="str">
        <f ca="1">OFFSET('ToU Table'!$B$6,'Data Export'!E1545-1,'Data Export'!D1545-1)</f>
        <v>Peak</v>
      </c>
      <c r="G1545" s="66">
        <v>245.2</v>
      </c>
      <c r="H1545" s="66">
        <v>354.79</v>
      </c>
      <c r="I1545" s="66">
        <v>20</v>
      </c>
    </row>
    <row r="1546" spans="2:9">
      <c r="B1546" s="64">
        <f t="shared" si="51"/>
        <v>45630</v>
      </c>
      <c r="C1546" s="65">
        <f t="shared" si="50"/>
        <v>4</v>
      </c>
      <c r="D1546" s="65">
        <f>IF(ISNUMBER(MATCH(B1546,Holidays!$E$5:$E$134,0)),1,'Data Export'!C1546)</f>
        <v>4</v>
      </c>
      <c r="E1546" s="66">
        <v>9</v>
      </c>
      <c r="F1546" s="66" t="str">
        <f ca="1">OFFSET('ToU Table'!$B$6,'Data Export'!E1546-1,'Data Export'!D1546-1)</f>
        <v>Peak</v>
      </c>
      <c r="G1546" s="66">
        <v>231</v>
      </c>
      <c r="H1546" s="66">
        <v>354.79</v>
      </c>
      <c r="I1546" s="66">
        <v>30</v>
      </c>
    </row>
    <row r="1547" spans="2:9">
      <c r="B1547" s="64">
        <f t="shared" si="51"/>
        <v>45630</v>
      </c>
      <c r="C1547" s="65">
        <f t="shared" si="50"/>
        <v>4</v>
      </c>
      <c r="D1547" s="65">
        <f>IF(ISNUMBER(MATCH(B1547,Holidays!$E$5:$E$134,0)),1,'Data Export'!C1547)</f>
        <v>4</v>
      </c>
      <c r="E1547" s="66">
        <v>10</v>
      </c>
      <c r="F1547" s="66" t="str">
        <f ca="1">OFFSET('ToU Table'!$B$6,'Data Export'!E1547-1,'Data Export'!D1547-1)</f>
        <v>Peak</v>
      </c>
      <c r="G1547" s="66">
        <v>231</v>
      </c>
      <c r="H1547" s="66">
        <v>354.79</v>
      </c>
      <c r="I1547" s="66">
        <v>30</v>
      </c>
    </row>
    <row r="1548" spans="2:9">
      <c r="B1548" s="64">
        <f t="shared" si="51"/>
        <v>45630</v>
      </c>
      <c r="C1548" s="65">
        <f t="shared" si="50"/>
        <v>4</v>
      </c>
      <c r="D1548" s="65">
        <f>IF(ISNUMBER(MATCH(B1548,Holidays!$E$5:$E$134,0)),1,'Data Export'!C1548)</f>
        <v>4</v>
      </c>
      <c r="E1548" s="66">
        <v>11</v>
      </c>
      <c r="F1548" s="66" t="str">
        <f ca="1">OFFSET('ToU Table'!$B$6,'Data Export'!E1548-1,'Data Export'!D1548-1)</f>
        <v>Standard</v>
      </c>
      <c r="G1548" s="66">
        <v>106</v>
      </c>
      <c r="H1548" s="66">
        <v>162.44999999999999</v>
      </c>
      <c r="I1548" s="66">
        <v>30</v>
      </c>
    </row>
    <row r="1549" spans="2:9">
      <c r="B1549" s="64">
        <f t="shared" si="51"/>
        <v>45630</v>
      </c>
      <c r="C1549" s="65">
        <f t="shared" si="50"/>
        <v>4</v>
      </c>
      <c r="D1549" s="65">
        <f>IF(ISNUMBER(MATCH(B1549,Holidays!$E$5:$E$134,0)),1,'Data Export'!C1549)</f>
        <v>4</v>
      </c>
      <c r="E1549" s="66">
        <v>12</v>
      </c>
      <c r="F1549" s="66" t="str">
        <f ca="1">OFFSET('ToU Table'!$B$6,'Data Export'!E1549-1,'Data Export'!D1549-1)</f>
        <v>Standard</v>
      </c>
      <c r="G1549" s="66">
        <v>106</v>
      </c>
      <c r="H1549" s="66">
        <v>162.44999999999999</v>
      </c>
      <c r="I1549" s="66">
        <v>30</v>
      </c>
    </row>
    <row r="1550" spans="2:9">
      <c r="B1550" s="64">
        <f t="shared" si="51"/>
        <v>45630</v>
      </c>
      <c r="C1550" s="65">
        <f t="shared" si="50"/>
        <v>4</v>
      </c>
      <c r="D1550" s="65">
        <f>IF(ISNUMBER(MATCH(B1550,Holidays!$E$5:$E$134,0)),1,'Data Export'!C1550)</f>
        <v>4</v>
      </c>
      <c r="E1550" s="66">
        <v>13</v>
      </c>
      <c r="F1550" s="66" t="str">
        <f ca="1">OFFSET('ToU Table'!$B$6,'Data Export'!E1550-1,'Data Export'!D1550-1)</f>
        <v>Standard</v>
      </c>
      <c r="G1550" s="66">
        <v>106</v>
      </c>
      <c r="H1550" s="66">
        <v>162.44999999999999</v>
      </c>
      <c r="I1550" s="66">
        <v>30</v>
      </c>
    </row>
    <row r="1551" spans="2:9">
      <c r="B1551" s="64">
        <f t="shared" si="51"/>
        <v>45630</v>
      </c>
      <c r="C1551" s="65">
        <f t="shared" si="50"/>
        <v>4</v>
      </c>
      <c r="D1551" s="65">
        <f>IF(ISNUMBER(MATCH(B1551,Holidays!$E$5:$E$134,0)),1,'Data Export'!C1551)</f>
        <v>4</v>
      </c>
      <c r="E1551" s="66">
        <v>14</v>
      </c>
      <c r="F1551" s="66" t="str">
        <f ca="1">OFFSET('ToU Table'!$B$6,'Data Export'!E1551-1,'Data Export'!D1551-1)</f>
        <v>Standard</v>
      </c>
      <c r="G1551" s="66">
        <v>106</v>
      </c>
      <c r="H1551" s="66">
        <v>162.44999999999999</v>
      </c>
      <c r="I1551" s="66">
        <v>30</v>
      </c>
    </row>
    <row r="1552" spans="2:9">
      <c r="B1552" s="64">
        <f t="shared" si="51"/>
        <v>45630</v>
      </c>
      <c r="C1552" s="65">
        <f t="shared" si="50"/>
        <v>4</v>
      </c>
      <c r="D1552" s="65">
        <f>IF(ISNUMBER(MATCH(B1552,Holidays!$E$5:$E$134,0)),1,'Data Export'!C1552)</f>
        <v>4</v>
      </c>
      <c r="E1552" s="66">
        <v>15</v>
      </c>
      <c r="F1552" s="66" t="str">
        <f ca="1">OFFSET('ToU Table'!$B$6,'Data Export'!E1552-1,'Data Export'!D1552-1)</f>
        <v>Standard</v>
      </c>
      <c r="G1552" s="66">
        <v>105.99</v>
      </c>
      <c r="H1552" s="66">
        <v>162.44999999999999</v>
      </c>
      <c r="I1552" s="66">
        <v>40</v>
      </c>
    </row>
    <row r="1553" spans="2:9">
      <c r="B1553" s="64">
        <f t="shared" si="51"/>
        <v>45630</v>
      </c>
      <c r="C1553" s="65">
        <f t="shared" si="50"/>
        <v>4</v>
      </c>
      <c r="D1553" s="65">
        <f>IF(ISNUMBER(MATCH(B1553,Holidays!$E$5:$E$134,0)),1,'Data Export'!C1553)</f>
        <v>4</v>
      </c>
      <c r="E1553" s="66">
        <v>16</v>
      </c>
      <c r="F1553" s="66" t="str">
        <f ca="1">OFFSET('ToU Table'!$B$6,'Data Export'!E1553-1,'Data Export'!D1553-1)</f>
        <v>Standard</v>
      </c>
      <c r="G1553" s="66">
        <v>105.99</v>
      </c>
      <c r="H1553" s="66">
        <v>162.44999999999999</v>
      </c>
      <c r="I1553" s="66">
        <v>40</v>
      </c>
    </row>
    <row r="1554" spans="2:9">
      <c r="B1554" s="64">
        <f t="shared" si="51"/>
        <v>45630</v>
      </c>
      <c r="C1554" s="65">
        <f t="shared" si="50"/>
        <v>4</v>
      </c>
      <c r="D1554" s="65">
        <f>IF(ISNUMBER(MATCH(B1554,Holidays!$E$5:$E$134,0)),1,'Data Export'!C1554)</f>
        <v>4</v>
      </c>
      <c r="E1554" s="66">
        <v>17</v>
      </c>
      <c r="F1554" s="66" t="str">
        <f ca="1">OFFSET('ToU Table'!$B$6,'Data Export'!E1554-1,'Data Export'!D1554-1)</f>
        <v>Standard</v>
      </c>
      <c r="G1554" s="66">
        <v>105.99</v>
      </c>
      <c r="H1554" s="66">
        <v>164.45</v>
      </c>
      <c r="I1554" s="66">
        <v>50</v>
      </c>
    </row>
    <row r="1555" spans="2:9">
      <c r="B1555" s="64">
        <f t="shared" si="51"/>
        <v>45630</v>
      </c>
      <c r="C1555" s="65">
        <f t="shared" si="50"/>
        <v>4</v>
      </c>
      <c r="D1555" s="65">
        <f>IF(ISNUMBER(MATCH(B1555,Holidays!$E$5:$E$134,0)),1,'Data Export'!C1555)</f>
        <v>4</v>
      </c>
      <c r="E1555" s="66">
        <v>18</v>
      </c>
      <c r="F1555" s="66" t="str">
        <f ca="1">OFFSET('ToU Table'!$B$6,'Data Export'!E1555-1,'Data Export'!D1555-1)</f>
        <v>Standard</v>
      </c>
      <c r="G1555" s="66">
        <v>129.97999999999999</v>
      </c>
      <c r="H1555" s="66">
        <v>130</v>
      </c>
      <c r="I1555" s="66">
        <v>0</v>
      </c>
    </row>
    <row r="1556" spans="2:9">
      <c r="B1556" s="64">
        <f t="shared" si="51"/>
        <v>45630</v>
      </c>
      <c r="C1556" s="65">
        <f t="shared" si="50"/>
        <v>4</v>
      </c>
      <c r="D1556" s="65">
        <f>IF(ISNUMBER(MATCH(B1556,Holidays!$E$5:$E$134,0)),1,'Data Export'!C1556)</f>
        <v>4</v>
      </c>
      <c r="E1556" s="66">
        <v>19</v>
      </c>
      <c r="F1556" s="66" t="str">
        <f ca="1">OFFSET('ToU Table'!$B$6,'Data Export'!E1556-1,'Data Export'!D1556-1)</f>
        <v>Peak</v>
      </c>
      <c r="G1556" s="66">
        <v>354.79</v>
      </c>
      <c r="H1556" s="66">
        <v>354.79</v>
      </c>
      <c r="I1556" s="66">
        <v>2.2000000000000002</v>
      </c>
    </row>
    <row r="1557" spans="2:9">
      <c r="B1557" s="64">
        <f t="shared" si="51"/>
        <v>45630</v>
      </c>
      <c r="C1557" s="65">
        <f t="shared" si="50"/>
        <v>4</v>
      </c>
      <c r="D1557" s="65">
        <f>IF(ISNUMBER(MATCH(B1557,Holidays!$E$5:$E$134,0)),1,'Data Export'!C1557)</f>
        <v>4</v>
      </c>
      <c r="E1557" s="66">
        <v>20</v>
      </c>
      <c r="F1557" s="66" t="str">
        <f ca="1">OFFSET('ToU Table'!$B$6,'Data Export'!E1557-1,'Data Export'!D1557-1)</f>
        <v>Peak</v>
      </c>
      <c r="G1557" s="66">
        <v>354.79</v>
      </c>
      <c r="H1557" s="66">
        <v>354.79</v>
      </c>
      <c r="I1557" s="66">
        <v>2.2000000000000002</v>
      </c>
    </row>
    <row r="1558" spans="2:9">
      <c r="B1558" s="64">
        <f t="shared" si="51"/>
        <v>45630</v>
      </c>
      <c r="C1558" s="65">
        <f t="shared" si="50"/>
        <v>4</v>
      </c>
      <c r="D1558" s="65">
        <f>IF(ISNUMBER(MATCH(B1558,Holidays!$E$5:$E$134,0)),1,'Data Export'!C1558)</f>
        <v>4</v>
      </c>
      <c r="E1558" s="66">
        <v>21</v>
      </c>
      <c r="F1558" s="66" t="str">
        <f ca="1">OFFSET('ToU Table'!$B$6,'Data Export'!E1558-1,'Data Export'!D1558-1)</f>
        <v>Peak</v>
      </c>
      <c r="G1558" s="66">
        <v>330.07</v>
      </c>
      <c r="H1558" s="66">
        <v>330.07</v>
      </c>
      <c r="I1558" s="66">
        <v>62.9</v>
      </c>
    </row>
    <row r="1559" spans="2:9">
      <c r="B1559" s="64">
        <f t="shared" si="51"/>
        <v>45630</v>
      </c>
      <c r="C1559" s="65">
        <f t="shared" si="50"/>
        <v>4</v>
      </c>
      <c r="D1559" s="65">
        <f>IF(ISNUMBER(MATCH(B1559,Holidays!$E$5:$E$134,0)),1,'Data Export'!C1559)</f>
        <v>4</v>
      </c>
      <c r="E1559" s="66">
        <v>22</v>
      </c>
      <c r="F1559" s="66" t="str">
        <f ca="1">OFFSET('ToU Table'!$B$6,'Data Export'!E1559-1,'Data Export'!D1559-1)</f>
        <v>Standard</v>
      </c>
      <c r="G1559" s="66">
        <v>290.86</v>
      </c>
      <c r="H1559" s="66">
        <v>290.86</v>
      </c>
      <c r="I1559" s="66">
        <v>40</v>
      </c>
    </row>
    <row r="1560" spans="2:9">
      <c r="B1560" s="64">
        <f t="shared" si="51"/>
        <v>45630</v>
      </c>
      <c r="C1560" s="65">
        <f t="shared" si="50"/>
        <v>4</v>
      </c>
      <c r="D1560" s="65">
        <f>IF(ISNUMBER(MATCH(B1560,Holidays!$E$5:$E$134,0)),1,'Data Export'!C1560)</f>
        <v>4</v>
      </c>
      <c r="E1560" s="66">
        <v>23</v>
      </c>
      <c r="F1560" s="66" t="str">
        <f ca="1">OFFSET('ToU Table'!$B$6,'Data Export'!E1560-1,'Data Export'!D1560-1)</f>
        <v>Off-peak</v>
      </c>
      <c r="G1560" s="66">
        <v>86</v>
      </c>
      <c r="H1560" s="66">
        <v>149.44999999999999</v>
      </c>
      <c r="I1560" s="66">
        <v>0</v>
      </c>
    </row>
    <row r="1561" spans="2:9">
      <c r="B1561" s="64">
        <f t="shared" si="51"/>
        <v>45630</v>
      </c>
      <c r="C1561" s="65">
        <f t="shared" si="50"/>
        <v>4</v>
      </c>
      <c r="D1561" s="65">
        <f>IF(ISNUMBER(MATCH(B1561,Holidays!$E$5:$E$134,0)),1,'Data Export'!C1561)</f>
        <v>4</v>
      </c>
      <c r="E1561" s="66">
        <v>24</v>
      </c>
      <c r="F1561" s="66" t="str">
        <f ca="1">OFFSET('ToU Table'!$B$6,'Data Export'!E1561-1,'Data Export'!D1561-1)</f>
        <v>Off-peak</v>
      </c>
      <c r="G1561" s="66">
        <v>86</v>
      </c>
      <c r="H1561" s="66">
        <v>149.44999999999999</v>
      </c>
      <c r="I1561" s="66">
        <v>0</v>
      </c>
    </row>
    <row r="1562" spans="2:9">
      <c r="B1562" s="64">
        <f t="shared" si="51"/>
        <v>45631</v>
      </c>
      <c r="C1562" s="65">
        <f t="shared" si="50"/>
        <v>5</v>
      </c>
      <c r="D1562" s="65">
        <f>IF(ISNUMBER(MATCH(B1562,Holidays!$E$5:$E$134,0)),1,'Data Export'!C1562)</f>
        <v>5</v>
      </c>
      <c r="E1562" s="66">
        <v>1</v>
      </c>
      <c r="F1562" s="66" t="str">
        <f ca="1">OFFSET('ToU Table'!$B$6,'Data Export'!E1562-1,'Data Export'!D1562-1)</f>
        <v>Off-peak</v>
      </c>
      <c r="G1562" s="66">
        <v>87.39</v>
      </c>
      <c r="H1562" s="66">
        <v>137.44999999999999</v>
      </c>
      <c r="I1562" s="66">
        <v>0</v>
      </c>
    </row>
    <row r="1563" spans="2:9">
      <c r="B1563" s="64">
        <f t="shared" si="51"/>
        <v>45631</v>
      </c>
      <c r="C1563" s="65">
        <f t="shared" si="50"/>
        <v>5</v>
      </c>
      <c r="D1563" s="65">
        <f>IF(ISNUMBER(MATCH(B1563,Holidays!$E$5:$E$134,0)),1,'Data Export'!C1563)</f>
        <v>5</v>
      </c>
      <c r="E1563" s="66">
        <v>2</v>
      </c>
      <c r="F1563" s="66" t="str">
        <f ca="1">OFFSET('ToU Table'!$B$6,'Data Export'!E1563-1,'Data Export'!D1563-1)</f>
        <v>Off-peak</v>
      </c>
      <c r="G1563" s="66">
        <v>87.39</v>
      </c>
      <c r="H1563" s="66">
        <v>137.44999999999999</v>
      </c>
      <c r="I1563" s="66">
        <v>0</v>
      </c>
    </row>
    <row r="1564" spans="2:9">
      <c r="B1564" s="64">
        <f t="shared" si="51"/>
        <v>45631</v>
      </c>
      <c r="C1564" s="65">
        <f t="shared" si="50"/>
        <v>5</v>
      </c>
      <c r="D1564" s="65">
        <f>IF(ISNUMBER(MATCH(B1564,Holidays!$E$5:$E$134,0)),1,'Data Export'!C1564)</f>
        <v>5</v>
      </c>
      <c r="E1564" s="66">
        <v>3</v>
      </c>
      <c r="F1564" s="66" t="str">
        <f ca="1">OFFSET('ToU Table'!$B$6,'Data Export'!E1564-1,'Data Export'!D1564-1)</f>
        <v>Off-peak</v>
      </c>
      <c r="G1564" s="66">
        <v>87.39</v>
      </c>
      <c r="H1564" s="66">
        <v>137.44999999999999</v>
      </c>
      <c r="I1564" s="66">
        <v>0</v>
      </c>
    </row>
    <row r="1565" spans="2:9">
      <c r="B1565" s="64">
        <f t="shared" si="51"/>
        <v>45631</v>
      </c>
      <c r="C1565" s="65">
        <f t="shared" si="50"/>
        <v>5</v>
      </c>
      <c r="D1565" s="65">
        <f>IF(ISNUMBER(MATCH(B1565,Holidays!$E$5:$E$134,0)),1,'Data Export'!C1565)</f>
        <v>5</v>
      </c>
      <c r="E1565" s="66">
        <v>4</v>
      </c>
      <c r="F1565" s="66" t="str">
        <f ca="1">OFFSET('ToU Table'!$B$6,'Data Export'!E1565-1,'Data Export'!D1565-1)</f>
        <v>Off-peak</v>
      </c>
      <c r="G1565" s="66">
        <v>87.39</v>
      </c>
      <c r="H1565" s="66">
        <v>137.44999999999999</v>
      </c>
      <c r="I1565" s="66">
        <v>0</v>
      </c>
    </row>
    <row r="1566" spans="2:9">
      <c r="B1566" s="64">
        <f t="shared" si="51"/>
        <v>45631</v>
      </c>
      <c r="C1566" s="65">
        <f t="shared" si="50"/>
        <v>5</v>
      </c>
      <c r="D1566" s="65">
        <f>IF(ISNUMBER(MATCH(B1566,Holidays!$E$5:$E$134,0)),1,'Data Export'!C1566)</f>
        <v>5</v>
      </c>
      <c r="E1566" s="66">
        <v>5</v>
      </c>
      <c r="F1566" s="66" t="str">
        <f ca="1">OFFSET('ToU Table'!$B$6,'Data Export'!E1566-1,'Data Export'!D1566-1)</f>
        <v>Off-peak</v>
      </c>
      <c r="G1566" s="66">
        <v>87.39</v>
      </c>
      <c r="H1566" s="66">
        <v>137.44999999999999</v>
      </c>
      <c r="I1566" s="66">
        <v>0</v>
      </c>
    </row>
    <row r="1567" spans="2:9">
      <c r="B1567" s="64">
        <f t="shared" si="51"/>
        <v>45631</v>
      </c>
      <c r="C1567" s="65">
        <f t="shared" si="50"/>
        <v>5</v>
      </c>
      <c r="D1567" s="65">
        <f>IF(ISNUMBER(MATCH(B1567,Holidays!$E$5:$E$134,0)),1,'Data Export'!C1567)</f>
        <v>5</v>
      </c>
      <c r="E1567" s="66">
        <v>6</v>
      </c>
      <c r="F1567" s="66" t="str">
        <f ca="1">OFFSET('ToU Table'!$B$6,'Data Export'!E1567-1,'Data Export'!D1567-1)</f>
        <v>Off-peak</v>
      </c>
      <c r="G1567" s="66">
        <v>106</v>
      </c>
      <c r="H1567" s="66">
        <v>137.44999999999999</v>
      </c>
      <c r="I1567" s="66">
        <v>0</v>
      </c>
    </row>
    <row r="1568" spans="2:9">
      <c r="B1568" s="64">
        <f t="shared" si="51"/>
        <v>45631</v>
      </c>
      <c r="C1568" s="65">
        <f t="shared" si="50"/>
        <v>5</v>
      </c>
      <c r="D1568" s="65">
        <f>IF(ISNUMBER(MATCH(B1568,Holidays!$E$5:$E$134,0)),1,'Data Export'!C1568)</f>
        <v>5</v>
      </c>
      <c r="E1568" s="66">
        <v>7</v>
      </c>
      <c r="F1568" s="66" t="str">
        <f ca="1">OFFSET('ToU Table'!$B$6,'Data Export'!E1568-1,'Data Export'!D1568-1)</f>
        <v>Standard</v>
      </c>
      <c r="G1568" s="66">
        <v>126</v>
      </c>
      <c r="H1568" s="66">
        <v>126</v>
      </c>
      <c r="I1568" s="66">
        <v>0</v>
      </c>
    </row>
    <row r="1569" spans="2:9">
      <c r="B1569" s="64">
        <f t="shared" si="51"/>
        <v>45631</v>
      </c>
      <c r="C1569" s="65">
        <f t="shared" si="50"/>
        <v>5</v>
      </c>
      <c r="D1569" s="65">
        <f>IF(ISNUMBER(MATCH(B1569,Holidays!$E$5:$E$134,0)),1,'Data Export'!C1569)</f>
        <v>5</v>
      </c>
      <c r="E1569" s="66">
        <v>8</v>
      </c>
      <c r="F1569" s="66" t="str">
        <f ca="1">OFFSET('ToU Table'!$B$6,'Data Export'!E1569-1,'Data Export'!D1569-1)</f>
        <v>Peak</v>
      </c>
      <c r="G1569" s="66">
        <v>361.61</v>
      </c>
      <c r="H1569" s="66">
        <v>361.61</v>
      </c>
      <c r="I1569" s="66">
        <v>0</v>
      </c>
    </row>
    <row r="1570" spans="2:9">
      <c r="B1570" s="64">
        <f t="shared" si="51"/>
        <v>45631</v>
      </c>
      <c r="C1570" s="65">
        <f t="shared" si="50"/>
        <v>5</v>
      </c>
      <c r="D1570" s="65">
        <f>IF(ISNUMBER(MATCH(B1570,Holidays!$E$5:$E$134,0)),1,'Data Export'!C1570)</f>
        <v>5</v>
      </c>
      <c r="E1570" s="66">
        <v>9</v>
      </c>
      <c r="F1570" s="66" t="str">
        <f ca="1">OFFSET('ToU Table'!$B$6,'Data Export'!E1570-1,'Data Export'!D1570-1)</f>
        <v>Peak</v>
      </c>
      <c r="G1570" s="66">
        <v>361.61</v>
      </c>
      <c r="H1570" s="66">
        <v>361.61</v>
      </c>
      <c r="I1570" s="66">
        <v>0</v>
      </c>
    </row>
    <row r="1571" spans="2:9">
      <c r="B1571" s="64">
        <f t="shared" si="51"/>
        <v>45631</v>
      </c>
      <c r="C1571" s="65">
        <f t="shared" si="50"/>
        <v>5</v>
      </c>
      <c r="D1571" s="65">
        <f>IF(ISNUMBER(MATCH(B1571,Holidays!$E$5:$E$134,0)),1,'Data Export'!C1571)</f>
        <v>5</v>
      </c>
      <c r="E1571" s="66">
        <v>10</v>
      </c>
      <c r="F1571" s="66" t="str">
        <f ca="1">OFFSET('ToU Table'!$B$6,'Data Export'!E1571-1,'Data Export'!D1571-1)</f>
        <v>Peak</v>
      </c>
      <c r="G1571" s="66">
        <v>357.93</v>
      </c>
      <c r="H1571" s="66">
        <v>361.61</v>
      </c>
      <c r="I1571" s="66">
        <v>0</v>
      </c>
    </row>
    <row r="1572" spans="2:9">
      <c r="B1572" s="64">
        <f t="shared" si="51"/>
        <v>45631</v>
      </c>
      <c r="C1572" s="65">
        <f t="shared" si="50"/>
        <v>5</v>
      </c>
      <c r="D1572" s="65">
        <f>IF(ISNUMBER(MATCH(B1572,Holidays!$E$5:$E$134,0)),1,'Data Export'!C1572)</f>
        <v>5</v>
      </c>
      <c r="E1572" s="66">
        <v>11</v>
      </c>
      <c r="F1572" s="66" t="str">
        <f ca="1">OFFSET('ToU Table'!$B$6,'Data Export'!E1572-1,'Data Export'!D1572-1)</f>
        <v>Standard</v>
      </c>
      <c r="G1572" s="66">
        <v>106</v>
      </c>
      <c r="H1572" s="66">
        <v>162.44999999999999</v>
      </c>
      <c r="I1572" s="66">
        <v>35</v>
      </c>
    </row>
    <row r="1573" spans="2:9">
      <c r="B1573" s="64">
        <f t="shared" si="51"/>
        <v>45631</v>
      </c>
      <c r="C1573" s="65">
        <f t="shared" si="50"/>
        <v>5</v>
      </c>
      <c r="D1573" s="65">
        <f>IF(ISNUMBER(MATCH(B1573,Holidays!$E$5:$E$134,0)),1,'Data Export'!C1573)</f>
        <v>5</v>
      </c>
      <c r="E1573" s="66">
        <v>12</v>
      </c>
      <c r="F1573" s="66" t="str">
        <f ca="1">OFFSET('ToU Table'!$B$6,'Data Export'!E1573-1,'Data Export'!D1573-1)</f>
        <v>Standard</v>
      </c>
      <c r="G1573" s="66">
        <v>106</v>
      </c>
      <c r="H1573" s="66">
        <v>162.44999999999999</v>
      </c>
      <c r="I1573" s="66">
        <v>35</v>
      </c>
    </row>
    <row r="1574" spans="2:9">
      <c r="B1574" s="64">
        <f t="shared" si="51"/>
        <v>45631</v>
      </c>
      <c r="C1574" s="65">
        <f t="shared" si="50"/>
        <v>5</v>
      </c>
      <c r="D1574" s="65">
        <f>IF(ISNUMBER(MATCH(B1574,Holidays!$E$5:$E$134,0)),1,'Data Export'!C1574)</f>
        <v>5</v>
      </c>
      <c r="E1574" s="66">
        <v>13</v>
      </c>
      <c r="F1574" s="66" t="str">
        <f ca="1">OFFSET('ToU Table'!$B$6,'Data Export'!E1574-1,'Data Export'!D1574-1)</f>
        <v>Standard</v>
      </c>
      <c r="G1574" s="66">
        <v>106</v>
      </c>
      <c r="H1574" s="66">
        <v>162.44999999999999</v>
      </c>
      <c r="I1574" s="66">
        <v>35</v>
      </c>
    </row>
    <row r="1575" spans="2:9">
      <c r="B1575" s="64">
        <f t="shared" si="51"/>
        <v>45631</v>
      </c>
      <c r="C1575" s="65">
        <f t="shared" si="50"/>
        <v>5</v>
      </c>
      <c r="D1575" s="65">
        <f>IF(ISNUMBER(MATCH(B1575,Holidays!$E$5:$E$134,0)),1,'Data Export'!C1575)</f>
        <v>5</v>
      </c>
      <c r="E1575" s="66">
        <v>14</v>
      </c>
      <c r="F1575" s="66" t="str">
        <f ca="1">OFFSET('ToU Table'!$B$6,'Data Export'!E1575-1,'Data Export'!D1575-1)</f>
        <v>Standard</v>
      </c>
      <c r="G1575" s="66">
        <v>106</v>
      </c>
      <c r="H1575" s="66">
        <v>162.44999999999999</v>
      </c>
      <c r="I1575" s="66">
        <v>35</v>
      </c>
    </row>
    <row r="1576" spans="2:9">
      <c r="B1576" s="64">
        <f t="shared" si="51"/>
        <v>45631</v>
      </c>
      <c r="C1576" s="65">
        <f t="shared" si="50"/>
        <v>5</v>
      </c>
      <c r="D1576" s="65">
        <f>IF(ISNUMBER(MATCH(B1576,Holidays!$E$5:$E$134,0)),1,'Data Export'!C1576)</f>
        <v>5</v>
      </c>
      <c r="E1576" s="66">
        <v>15</v>
      </c>
      <c r="F1576" s="66" t="str">
        <f ca="1">OFFSET('ToU Table'!$B$6,'Data Export'!E1576-1,'Data Export'!D1576-1)</f>
        <v>Standard</v>
      </c>
      <c r="G1576" s="66">
        <v>106</v>
      </c>
      <c r="H1576" s="66">
        <v>162.44999999999999</v>
      </c>
      <c r="I1576" s="66">
        <v>35</v>
      </c>
    </row>
    <row r="1577" spans="2:9">
      <c r="B1577" s="64">
        <f t="shared" si="51"/>
        <v>45631</v>
      </c>
      <c r="C1577" s="65">
        <f t="shared" si="50"/>
        <v>5</v>
      </c>
      <c r="D1577" s="65">
        <f>IF(ISNUMBER(MATCH(B1577,Holidays!$E$5:$E$134,0)),1,'Data Export'!C1577)</f>
        <v>5</v>
      </c>
      <c r="E1577" s="66">
        <v>16</v>
      </c>
      <c r="F1577" s="66" t="str">
        <f ca="1">OFFSET('ToU Table'!$B$6,'Data Export'!E1577-1,'Data Export'!D1577-1)</f>
        <v>Standard</v>
      </c>
      <c r="G1577" s="66">
        <v>126</v>
      </c>
      <c r="H1577" s="66">
        <v>162.44999999999999</v>
      </c>
      <c r="I1577" s="66">
        <v>0</v>
      </c>
    </row>
    <row r="1578" spans="2:9">
      <c r="B1578" s="64">
        <f t="shared" si="51"/>
        <v>45631</v>
      </c>
      <c r="C1578" s="65">
        <f t="shared" si="50"/>
        <v>5</v>
      </c>
      <c r="D1578" s="65">
        <f>IF(ISNUMBER(MATCH(B1578,Holidays!$E$5:$E$134,0)),1,'Data Export'!C1578)</f>
        <v>5</v>
      </c>
      <c r="E1578" s="66">
        <v>17</v>
      </c>
      <c r="F1578" s="66" t="str">
        <f ca="1">OFFSET('ToU Table'!$B$6,'Data Export'!E1578-1,'Data Export'!D1578-1)</f>
        <v>Standard</v>
      </c>
      <c r="G1578" s="66">
        <v>126</v>
      </c>
      <c r="H1578" s="66">
        <v>162.44999999999999</v>
      </c>
      <c r="I1578" s="66">
        <v>0</v>
      </c>
    </row>
    <row r="1579" spans="2:9">
      <c r="B1579" s="64">
        <f t="shared" si="51"/>
        <v>45631</v>
      </c>
      <c r="C1579" s="65">
        <f t="shared" ref="C1579:C1642" si="52">WEEKDAY(B1579)</f>
        <v>5</v>
      </c>
      <c r="D1579" s="65">
        <f>IF(ISNUMBER(MATCH(B1579,Holidays!$E$5:$E$134,0)),1,'Data Export'!C1579)</f>
        <v>5</v>
      </c>
      <c r="E1579" s="66">
        <v>18</v>
      </c>
      <c r="F1579" s="66" t="str">
        <f ca="1">OFFSET('ToU Table'!$B$6,'Data Export'!E1579-1,'Data Export'!D1579-1)</f>
        <v>Standard</v>
      </c>
      <c r="G1579" s="66">
        <v>126</v>
      </c>
      <c r="H1579" s="66">
        <v>126</v>
      </c>
      <c r="I1579" s="66">
        <v>0</v>
      </c>
    </row>
    <row r="1580" spans="2:9">
      <c r="B1580" s="64">
        <f t="shared" si="51"/>
        <v>45631</v>
      </c>
      <c r="C1580" s="65">
        <f t="shared" si="52"/>
        <v>5</v>
      </c>
      <c r="D1580" s="65">
        <f>IF(ISNUMBER(MATCH(B1580,Holidays!$E$5:$E$134,0)),1,'Data Export'!C1580)</f>
        <v>5</v>
      </c>
      <c r="E1580" s="66">
        <v>19</v>
      </c>
      <c r="F1580" s="66" t="str">
        <f ca="1">OFFSET('ToU Table'!$B$6,'Data Export'!E1580-1,'Data Export'!D1580-1)</f>
        <v>Peak</v>
      </c>
      <c r="G1580" s="66">
        <v>361.61</v>
      </c>
      <c r="H1580" s="66">
        <v>361.61</v>
      </c>
      <c r="I1580" s="66">
        <v>2.2000000000000002</v>
      </c>
    </row>
    <row r="1581" spans="2:9">
      <c r="B1581" s="64">
        <f t="shared" si="51"/>
        <v>45631</v>
      </c>
      <c r="C1581" s="65">
        <f t="shared" si="52"/>
        <v>5</v>
      </c>
      <c r="D1581" s="65">
        <f>IF(ISNUMBER(MATCH(B1581,Holidays!$E$5:$E$134,0)),1,'Data Export'!C1581)</f>
        <v>5</v>
      </c>
      <c r="E1581" s="66">
        <v>20</v>
      </c>
      <c r="F1581" s="66" t="str">
        <f ca="1">OFFSET('ToU Table'!$B$6,'Data Export'!E1581-1,'Data Export'!D1581-1)</f>
        <v>Peak</v>
      </c>
      <c r="G1581" s="66">
        <v>361.61</v>
      </c>
      <c r="H1581" s="66">
        <v>361.61</v>
      </c>
      <c r="I1581" s="66">
        <v>2.2000000000000002</v>
      </c>
    </row>
    <row r="1582" spans="2:9">
      <c r="B1582" s="64">
        <f t="shared" si="51"/>
        <v>45631</v>
      </c>
      <c r="C1582" s="65">
        <f t="shared" si="52"/>
        <v>5</v>
      </c>
      <c r="D1582" s="65">
        <f>IF(ISNUMBER(MATCH(B1582,Holidays!$E$5:$E$134,0)),1,'Data Export'!C1582)</f>
        <v>5</v>
      </c>
      <c r="E1582" s="66">
        <v>21</v>
      </c>
      <c r="F1582" s="66" t="str">
        <f ca="1">OFFSET('ToU Table'!$B$6,'Data Export'!E1582-1,'Data Export'!D1582-1)</f>
        <v>Peak</v>
      </c>
      <c r="G1582" s="66">
        <v>361.61</v>
      </c>
      <c r="H1582" s="66">
        <v>361.61</v>
      </c>
      <c r="I1582" s="66">
        <v>2.2000000000000002</v>
      </c>
    </row>
    <row r="1583" spans="2:9">
      <c r="B1583" s="64">
        <f t="shared" si="51"/>
        <v>45631</v>
      </c>
      <c r="C1583" s="65">
        <f t="shared" si="52"/>
        <v>5</v>
      </c>
      <c r="D1583" s="65">
        <f>IF(ISNUMBER(MATCH(B1583,Holidays!$E$5:$E$134,0)),1,'Data Export'!C1583)</f>
        <v>5</v>
      </c>
      <c r="E1583" s="66">
        <v>22</v>
      </c>
      <c r="F1583" s="66" t="str">
        <f ca="1">OFFSET('ToU Table'!$B$6,'Data Export'!E1583-1,'Data Export'!D1583-1)</f>
        <v>Standard</v>
      </c>
      <c r="G1583" s="66">
        <v>317.52999999999997</v>
      </c>
      <c r="H1583" s="66">
        <v>317.52999999999997</v>
      </c>
      <c r="I1583" s="66">
        <v>2.2000000000000002</v>
      </c>
    </row>
    <row r="1584" spans="2:9">
      <c r="B1584" s="64">
        <f t="shared" si="51"/>
        <v>45631</v>
      </c>
      <c r="C1584" s="65">
        <f t="shared" si="52"/>
        <v>5</v>
      </c>
      <c r="D1584" s="65">
        <f>IF(ISNUMBER(MATCH(B1584,Holidays!$E$5:$E$134,0)),1,'Data Export'!C1584)</f>
        <v>5</v>
      </c>
      <c r="E1584" s="66">
        <v>23</v>
      </c>
      <c r="F1584" s="66" t="str">
        <f ca="1">OFFSET('ToU Table'!$B$6,'Data Export'!E1584-1,'Data Export'!D1584-1)</f>
        <v>Off-peak</v>
      </c>
      <c r="G1584" s="66">
        <v>96</v>
      </c>
      <c r="H1584" s="66">
        <v>167.45</v>
      </c>
      <c r="I1584" s="66">
        <v>0</v>
      </c>
    </row>
    <row r="1585" spans="2:9">
      <c r="B1585" s="64">
        <f t="shared" si="51"/>
        <v>45631</v>
      </c>
      <c r="C1585" s="65">
        <f t="shared" si="52"/>
        <v>5</v>
      </c>
      <c r="D1585" s="65">
        <f>IF(ISNUMBER(MATCH(B1585,Holidays!$E$5:$E$134,0)),1,'Data Export'!C1585)</f>
        <v>5</v>
      </c>
      <c r="E1585" s="66">
        <v>24</v>
      </c>
      <c r="F1585" s="66" t="str">
        <f ca="1">OFFSET('ToU Table'!$B$6,'Data Export'!E1585-1,'Data Export'!D1585-1)</f>
        <v>Off-peak</v>
      </c>
      <c r="G1585" s="66">
        <v>96</v>
      </c>
      <c r="H1585" s="66">
        <v>167.45</v>
      </c>
      <c r="I1585" s="66">
        <v>0</v>
      </c>
    </row>
    <row r="1586" spans="2:9">
      <c r="B1586" s="64">
        <f t="shared" si="51"/>
        <v>45632</v>
      </c>
      <c r="C1586" s="65">
        <f t="shared" si="52"/>
        <v>6</v>
      </c>
      <c r="D1586" s="65">
        <f>IF(ISNUMBER(MATCH(B1586,Holidays!$E$5:$E$134,0)),1,'Data Export'!C1586)</f>
        <v>6</v>
      </c>
      <c r="E1586" s="66">
        <v>1</v>
      </c>
      <c r="F1586" s="66" t="str">
        <f ca="1">OFFSET('ToU Table'!$B$6,'Data Export'!E1586-1,'Data Export'!D1586-1)</f>
        <v>Off-peak</v>
      </c>
      <c r="G1586" s="66">
        <v>96</v>
      </c>
      <c r="H1586" s="66">
        <v>188.92</v>
      </c>
      <c r="I1586" s="66">
        <v>6</v>
      </c>
    </row>
    <row r="1587" spans="2:9">
      <c r="B1587" s="64">
        <f t="shared" si="51"/>
        <v>45632</v>
      </c>
      <c r="C1587" s="65">
        <f t="shared" si="52"/>
        <v>6</v>
      </c>
      <c r="D1587" s="65">
        <f>IF(ISNUMBER(MATCH(B1587,Holidays!$E$5:$E$134,0)),1,'Data Export'!C1587)</f>
        <v>6</v>
      </c>
      <c r="E1587" s="66">
        <v>2</v>
      </c>
      <c r="F1587" s="66" t="str">
        <f ca="1">OFFSET('ToU Table'!$B$6,'Data Export'!E1587-1,'Data Export'!D1587-1)</f>
        <v>Off-peak</v>
      </c>
      <c r="G1587" s="66">
        <v>100.23</v>
      </c>
      <c r="H1587" s="66">
        <v>177.67</v>
      </c>
      <c r="I1587" s="66">
        <v>5</v>
      </c>
    </row>
    <row r="1588" spans="2:9">
      <c r="B1588" s="64">
        <f t="shared" si="51"/>
        <v>45632</v>
      </c>
      <c r="C1588" s="65">
        <f t="shared" si="52"/>
        <v>6</v>
      </c>
      <c r="D1588" s="65">
        <f>IF(ISNUMBER(MATCH(B1588,Holidays!$E$5:$E$134,0)),1,'Data Export'!C1588)</f>
        <v>6</v>
      </c>
      <c r="E1588" s="66">
        <v>3</v>
      </c>
      <c r="F1588" s="66" t="str">
        <f ca="1">OFFSET('ToU Table'!$B$6,'Data Export'!E1588-1,'Data Export'!D1588-1)</f>
        <v>Off-peak</v>
      </c>
      <c r="G1588" s="66">
        <v>97.95</v>
      </c>
      <c r="H1588" s="66">
        <v>177.2</v>
      </c>
      <c r="I1588" s="66">
        <v>5</v>
      </c>
    </row>
    <row r="1589" spans="2:9">
      <c r="B1589" s="64">
        <f t="shared" si="51"/>
        <v>45632</v>
      </c>
      <c r="C1589" s="65">
        <f t="shared" si="52"/>
        <v>6</v>
      </c>
      <c r="D1589" s="65">
        <f>IF(ISNUMBER(MATCH(B1589,Holidays!$E$5:$E$134,0)),1,'Data Export'!C1589)</f>
        <v>6</v>
      </c>
      <c r="E1589" s="66">
        <v>4</v>
      </c>
      <c r="F1589" s="66" t="str">
        <f ca="1">OFFSET('ToU Table'!$B$6,'Data Export'!E1589-1,'Data Export'!D1589-1)</f>
        <v>Off-peak</v>
      </c>
      <c r="G1589" s="66">
        <v>179.33</v>
      </c>
      <c r="H1589" s="66">
        <v>188.92</v>
      </c>
      <c r="I1589" s="66">
        <v>6</v>
      </c>
    </row>
    <row r="1590" spans="2:9">
      <c r="B1590" s="64">
        <f t="shared" si="51"/>
        <v>45632</v>
      </c>
      <c r="C1590" s="65">
        <f t="shared" si="52"/>
        <v>6</v>
      </c>
      <c r="D1590" s="65">
        <f>IF(ISNUMBER(MATCH(B1590,Holidays!$E$5:$E$134,0)),1,'Data Export'!C1590)</f>
        <v>6</v>
      </c>
      <c r="E1590" s="66">
        <v>5</v>
      </c>
      <c r="F1590" s="66" t="str">
        <f ca="1">OFFSET('ToU Table'!$B$6,'Data Export'!E1590-1,'Data Export'!D1590-1)</f>
        <v>Off-peak</v>
      </c>
      <c r="G1590" s="66">
        <v>229</v>
      </c>
      <c r="H1590" s="66">
        <v>248.94</v>
      </c>
      <c r="I1590" s="66">
        <v>17</v>
      </c>
    </row>
    <row r="1591" spans="2:9">
      <c r="B1591" s="64">
        <f t="shared" si="51"/>
        <v>45632</v>
      </c>
      <c r="C1591" s="65">
        <f t="shared" si="52"/>
        <v>6</v>
      </c>
      <c r="D1591" s="65">
        <f>IF(ISNUMBER(MATCH(B1591,Holidays!$E$5:$E$134,0)),1,'Data Export'!C1591)</f>
        <v>6</v>
      </c>
      <c r="E1591" s="66">
        <v>6</v>
      </c>
      <c r="F1591" s="66" t="str">
        <f ca="1">OFFSET('ToU Table'!$B$6,'Data Export'!E1591-1,'Data Export'!D1591-1)</f>
        <v>Off-peak</v>
      </c>
      <c r="G1591" s="66">
        <v>362.22</v>
      </c>
      <c r="H1591" s="66">
        <v>362.22</v>
      </c>
      <c r="I1591" s="66">
        <v>25</v>
      </c>
    </row>
    <row r="1592" spans="2:9">
      <c r="B1592" s="64">
        <f t="shared" si="51"/>
        <v>45632</v>
      </c>
      <c r="C1592" s="65">
        <f t="shared" si="52"/>
        <v>6</v>
      </c>
      <c r="D1592" s="65">
        <f>IF(ISNUMBER(MATCH(B1592,Holidays!$E$5:$E$134,0)),1,'Data Export'!C1592)</f>
        <v>6</v>
      </c>
      <c r="E1592" s="66">
        <v>7</v>
      </c>
      <c r="F1592" s="66" t="str">
        <f ca="1">OFFSET('ToU Table'!$B$6,'Data Export'!E1592-1,'Data Export'!D1592-1)</f>
        <v>Standard</v>
      </c>
      <c r="G1592" s="66">
        <v>362.22</v>
      </c>
      <c r="H1592" s="66">
        <v>362.22</v>
      </c>
      <c r="I1592" s="66">
        <v>0</v>
      </c>
    </row>
    <row r="1593" spans="2:9">
      <c r="B1593" s="64">
        <f t="shared" si="51"/>
        <v>45632</v>
      </c>
      <c r="C1593" s="65">
        <f t="shared" si="52"/>
        <v>6</v>
      </c>
      <c r="D1593" s="65">
        <f>IF(ISNUMBER(MATCH(B1593,Holidays!$E$5:$E$134,0)),1,'Data Export'!C1593)</f>
        <v>6</v>
      </c>
      <c r="E1593" s="66">
        <v>8</v>
      </c>
      <c r="F1593" s="66" t="str">
        <f ca="1">OFFSET('ToU Table'!$B$6,'Data Export'!E1593-1,'Data Export'!D1593-1)</f>
        <v>Peak</v>
      </c>
      <c r="G1593" s="66">
        <v>161</v>
      </c>
      <c r="H1593" s="66">
        <v>362.22</v>
      </c>
      <c r="I1593" s="66">
        <v>8.1</v>
      </c>
    </row>
    <row r="1594" spans="2:9">
      <c r="B1594" s="64">
        <f t="shared" si="51"/>
        <v>45632</v>
      </c>
      <c r="C1594" s="65">
        <f t="shared" si="52"/>
        <v>6</v>
      </c>
      <c r="D1594" s="65">
        <f>IF(ISNUMBER(MATCH(B1594,Holidays!$E$5:$E$134,0)),1,'Data Export'!C1594)</f>
        <v>6</v>
      </c>
      <c r="E1594" s="66">
        <v>9</v>
      </c>
      <c r="F1594" s="66" t="str">
        <f ca="1">OFFSET('ToU Table'!$B$6,'Data Export'!E1594-1,'Data Export'!D1594-1)</f>
        <v>Peak</v>
      </c>
      <c r="G1594" s="66">
        <v>362.22</v>
      </c>
      <c r="H1594" s="66">
        <v>362.22</v>
      </c>
      <c r="I1594" s="66">
        <v>0</v>
      </c>
    </row>
    <row r="1595" spans="2:9">
      <c r="B1595" s="64">
        <f t="shared" si="51"/>
        <v>45632</v>
      </c>
      <c r="C1595" s="65">
        <f t="shared" si="52"/>
        <v>6</v>
      </c>
      <c r="D1595" s="65">
        <f>IF(ISNUMBER(MATCH(B1595,Holidays!$E$5:$E$134,0)),1,'Data Export'!C1595)</f>
        <v>6</v>
      </c>
      <c r="E1595" s="66">
        <v>10</v>
      </c>
      <c r="F1595" s="66" t="str">
        <f ca="1">OFFSET('ToU Table'!$B$6,'Data Export'!E1595-1,'Data Export'!D1595-1)</f>
        <v>Peak</v>
      </c>
      <c r="G1595" s="66">
        <v>192</v>
      </c>
      <c r="H1595" s="66">
        <v>362.22</v>
      </c>
      <c r="I1595" s="66">
        <v>8.1</v>
      </c>
    </row>
    <row r="1596" spans="2:9">
      <c r="B1596" s="64">
        <f t="shared" si="51"/>
        <v>45632</v>
      </c>
      <c r="C1596" s="65">
        <f t="shared" si="52"/>
        <v>6</v>
      </c>
      <c r="D1596" s="65">
        <f>IF(ISNUMBER(MATCH(B1596,Holidays!$E$5:$E$134,0)),1,'Data Export'!C1596)</f>
        <v>6</v>
      </c>
      <c r="E1596" s="66">
        <v>11</v>
      </c>
      <c r="F1596" s="66" t="str">
        <f ca="1">OFFSET('ToU Table'!$B$6,'Data Export'!E1596-1,'Data Export'!D1596-1)</f>
        <v>Standard</v>
      </c>
      <c r="G1596" s="66">
        <v>103.56</v>
      </c>
      <c r="H1596" s="66">
        <v>198.99</v>
      </c>
      <c r="I1596" s="66">
        <v>4.3</v>
      </c>
    </row>
    <row r="1597" spans="2:9">
      <c r="B1597" s="64">
        <f t="shared" si="51"/>
        <v>45632</v>
      </c>
      <c r="C1597" s="65">
        <f t="shared" si="52"/>
        <v>6</v>
      </c>
      <c r="D1597" s="65">
        <f>IF(ISNUMBER(MATCH(B1597,Holidays!$E$5:$E$134,0)),1,'Data Export'!C1597)</f>
        <v>6</v>
      </c>
      <c r="E1597" s="66">
        <v>12</v>
      </c>
      <c r="F1597" s="66" t="str">
        <f ca="1">OFFSET('ToU Table'!$B$6,'Data Export'!E1597-1,'Data Export'!D1597-1)</f>
        <v>Standard</v>
      </c>
      <c r="G1597" s="66">
        <v>103.36</v>
      </c>
      <c r="H1597" s="66">
        <v>198.98</v>
      </c>
      <c r="I1597" s="66">
        <v>4.2</v>
      </c>
    </row>
    <row r="1598" spans="2:9">
      <c r="B1598" s="64">
        <f t="shared" si="51"/>
        <v>45632</v>
      </c>
      <c r="C1598" s="65">
        <f t="shared" si="52"/>
        <v>6</v>
      </c>
      <c r="D1598" s="65">
        <f>IF(ISNUMBER(MATCH(B1598,Holidays!$E$5:$E$134,0)),1,'Data Export'!C1598)</f>
        <v>6</v>
      </c>
      <c r="E1598" s="66">
        <v>13</v>
      </c>
      <c r="F1598" s="66" t="str">
        <f ca="1">OFFSET('ToU Table'!$B$6,'Data Export'!E1598-1,'Data Export'!D1598-1)</f>
        <v>Standard</v>
      </c>
      <c r="G1598" s="66">
        <v>103.96</v>
      </c>
      <c r="H1598" s="66">
        <v>198.99</v>
      </c>
      <c r="I1598" s="66">
        <v>4.5</v>
      </c>
    </row>
    <row r="1599" spans="2:9">
      <c r="B1599" s="64">
        <f t="shared" si="51"/>
        <v>45632</v>
      </c>
      <c r="C1599" s="65">
        <f t="shared" si="52"/>
        <v>6</v>
      </c>
      <c r="D1599" s="65">
        <f>IF(ISNUMBER(MATCH(B1599,Holidays!$E$5:$E$134,0)),1,'Data Export'!C1599)</f>
        <v>6</v>
      </c>
      <c r="E1599" s="66">
        <v>14</v>
      </c>
      <c r="F1599" s="66" t="str">
        <f ca="1">OFFSET('ToU Table'!$B$6,'Data Export'!E1599-1,'Data Export'!D1599-1)</f>
        <v>Standard</v>
      </c>
      <c r="G1599" s="66">
        <v>104.96</v>
      </c>
      <c r="H1599" s="66">
        <v>199</v>
      </c>
      <c r="I1599" s="66">
        <v>5</v>
      </c>
    </row>
    <row r="1600" spans="2:9">
      <c r="B1600" s="64">
        <f t="shared" si="51"/>
        <v>45632</v>
      </c>
      <c r="C1600" s="65">
        <f t="shared" si="52"/>
        <v>6</v>
      </c>
      <c r="D1600" s="65">
        <f>IF(ISNUMBER(MATCH(B1600,Holidays!$E$5:$E$134,0)),1,'Data Export'!C1600)</f>
        <v>6</v>
      </c>
      <c r="E1600" s="66">
        <v>15</v>
      </c>
      <c r="F1600" s="66" t="str">
        <f ca="1">OFFSET('ToU Table'!$B$6,'Data Export'!E1600-1,'Data Export'!D1600-1)</f>
        <v>Standard</v>
      </c>
      <c r="G1600" s="66">
        <v>116</v>
      </c>
      <c r="H1600" s="66">
        <v>198.98</v>
      </c>
      <c r="I1600" s="66">
        <v>4.0999999999999996</v>
      </c>
    </row>
    <row r="1601" spans="2:9">
      <c r="B1601" s="64">
        <f t="shared" si="51"/>
        <v>45632</v>
      </c>
      <c r="C1601" s="65">
        <f t="shared" si="52"/>
        <v>6</v>
      </c>
      <c r="D1601" s="65">
        <f>IF(ISNUMBER(MATCH(B1601,Holidays!$E$5:$E$134,0)),1,'Data Export'!C1601)</f>
        <v>6</v>
      </c>
      <c r="E1601" s="66">
        <v>16</v>
      </c>
      <c r="F1601" s="66" t="str">
        <f ca="1">OFFSET('ToU Table'!$B$6,'Data Export'!E1601-1,'Data Export'!D1601-1)</f>
        <v>Standard</v>
      </c>
      <c r="G1601" s="66">
        <v>126</v>
      </c>
      <c r="H1601" s="66">
        <v>233.5</v>
      </c>
      <c r="I1601" s="66">
        <v>5</v>
      </c>
    </row>
    <row r="1602" spans="2:9">
      <c r="B1602" s="64">
        <f t="shared" si="51"/>
        <v>45632</v>
      </c>
      <c r="C1602" s="65">
        <f t="shared" si="52"/>
        <v>6</v>
      </c>
      <c r="D1602" s="65">
        <f>IF(ISNUMBER(MATCH(B1602,Holidays!$E$5:$E$134,0)),1,'Data Export'!C1602)</f>
        <v>6</v>
      </c>
      <c r="E1602" s="66">
        <v>17</v>
      </c>
      <c r="F1602" s="66" t="str">
        <f ca="1">OFFSET('ToU Table'!$B$6,'Data Export'!E1602-1,'Data Export'!D1602-1)</f>
        <v>Standard</v>
      </c>
      <c r="G1602" s="66">
        <v>126</v>
      </c>
      <c r="H1602" s="66">
        <v>247.86</v>
      </c>
      <c r="I1602" s="66">
        <v>5</v>
      </c>
    </row>
    <row r="1603" spans="2:9">
      <c r="B1603" s="64">
        <f t="shared" ref="B1603:B1666" si="53">B1579+1</f>
        <v>45632</v>
      </c>
      <c r="C1603" s="65">
        <f t="shared" si="52"/>
        <v>6</v>
      </c>
      <c r="D1603" s="65">
        <f>IF(ISNUMBER(MATCH(B1603,Holidays!$E$5:$E$134,0)),1,'Data Export'!C1603)</f>
        <v>6</v>
      </c>
      <c r="E1603" s="66">
        <v>18</v>
      </c>
      <c r="F1603" s="66" t="str">
        <f ca="1">OFFSET('ToU Table'!$B$6,'Data Export'!E1603-1,'Data Export'!D1603-1)</f>
        <v>Standard</v>
      </c>
      <c r="G1603" s="66">
        <v>362.22</v>
      </c>
      <c r="H1603" s="66">
        <v>362.22</v>
      </c>
      <c r="I1603" s="66">
        <v>0</v>
      </c>
    </row>
    <row r="1604" spans="2:9">
      <c r="B1604" s="64">
        <f t="shared" si="53"/>
        <v>45632</v>
      </c>
      <c r="C1604" s="65">
        <f t="shared" si="52"/>
        <v>6</v>
      </c>
      <c r="D1604" s="65">
        <f>IF(ISNUMBER(MATCH(B1604,Holidays!$E$5:$E$134,0)),1,'Data Export'!C1604)</f>
        <v>6</v>
      </c>
      <c r="E1604" s="66">
        <v>19</v>
      </c>
      <c r="F1604" s="66" t="str">
        <f ca="1">OFFSET('ToU Table'!$B$6,'Data Export'!E1604-1,'Data Export'!D1604-1)</f>
        <v>Peak</v>
      </c>
      <c r="G1604" s="66">
        <v>362.22</v>
      </c>
      <c r="H1604" s="66">
        <v>362.22</v>
      </c>
      <c r="I1604" s="66">
        <v>2.2000000000000002</v>
      </c>
    </row>
    <row r="1605" spans="2:9">
      <c r="B1605" s="64">
        <f t="shared" si="53"/>
        <v>45632</v>
      </c>
      <c r="C1605" s="65">
        <f t="shared" si="52"/>
        <v>6</v>
      </c>
      <c r="D1605" s="65">
        <f>IF(ISNUMBER(MATCH(B1605,Holidays!$E$5:$E$134,0)),1,'Data Export'!C1605)</f>
        <v>6</v>
      </c>
      <c r="E1605" s="66">
        <v>20</v>
      </c>
      <c r="F1605" s="66" t="str">
        <f ca="1">OFFSET('ToU Table'!$B$6,'Data Export'!E1605-1,'Data Export'!D1605-1)</f>
        <v>Peak</v>
      </c>
      <c r="G1605" s="66">
        <v>362.22</v>
      </c>
      <c r="H1605" s="66">
        <v>362.22</v>
      </c>
      <c r="I1605" s="66">
        <v>2.2000000000000002</v>
      </c>
    </row>
    <row r="1606" spans="2:9">
      <c r="B1606" s="64">
        <f t="shared" si="53"/>
        <v>45632</v>
      </c>
      <c r="C1606" s="65">
        <f t="shared" si="52"/>
        <v>6</v>
      </c>
      <c r="D1606" s="65">
        <f>IF(ISNUMBER(MATCH(B1606,Holidays!$E$5:$E$134,0)),1,'Data Export'!C1606)</f>
        <v>6</v>
      </c>
      <c r="E1606" s="66">
        <v>21</v>
      </c>
      <c r="F1606" s="66" t="str">
        <f ca="1">OFFSET('ToU Table'!$B$6,'Data Export'!E1606-1,'Data Export'!D1606-1)</f>
        <v>Peak</v>
      </c>
      <c r="G1606" s="66">
        <v>362.22</v>
      </c>
      <c r="H1606" s="66">
        <v>362.22</v>
      </c>
      <c r="I1606" s="66">
        <v>2.2000000000000002</v>
      </c>
    </row>
    <row r="1607" spans="2:9">
      <c r="B1607" s="64">
        <f t="shared" si="53"/>
        <v>45632</v>
      </c>
      <c r="C1607" s="65">
        <f t="shared" si="52"/>
        <v>6</v>
      </c>
      <c r="D1607" s="65">
        <f>IF(ISNUMBER(MATCH(B1607,Holidays!$E$5:$E$134,0)),1,'Data Export'!C1607)</f>
        <v>6</v>
      </c>
      <c r="E1607" s="66">
        <v>22</v>
      </c>
      <c r="F1607" s="66" t="str">
        <f ca="1">OFFSET('ToU Table'!$B$6,'Data Export'!E1607-1,'Data Export'!D1607-1)</f>
        <v>Standard</v>
      </c>
      <c r="G1607" s="66">
        <v>362.22</v>
      </c>
      <c r="H1607" s="66">
        <v>362.22</v>
      </c>
      <c r="I1607" s="66">
        <v>2.2000000000000002</v>
      </c>
    </row>
    <row r="1608" spans="2:9">
      <c r="B1608" s="64">
        <f t="shared" si="53"/>
        <v>45632</v>
      </c>
      <c r="C1608" s="65">
        <f t="shared" si="52"/>
        <v>6</v>
      </c>
      <c r="D1608" s="65">
        <f>IF(ISNUMBER(MATCH(B1608,Holidays!$E$5:$E$134,0)),1,'Data Export'!C1608)</f>
        <v>6</v>
      </c>
      <c r="E1608" s="66">
        <v>23</v>
      </c>
      <c r="F1608" s="66" t="str">
        <f ca="1">OFFSET('ToU Table'!$B$6,'Data Export'!E1608-1,'Data Export'!D1608-1)</f>
        <v>Off-peak</v>
      </c>
      <c r="G1608" s="66">
        <v>107.68</v>
      </c>
      <c r="H1608" s="66">
        <v>298.99</v>
      </c>
      <c r="I1608" s="66">
        <v>29</v>
      </c>
    </row>
    <row r="1609" spans="2:9">
      <c r="B1609" s="64">
        <f t="shared" si="53"/>
        <v>45632</v>
      </c>
      <c r="C1609" s="65">
        <f t="shared" si="52"/>
        <v>6</v>
      </c>
      <c r="D1609" s="65">
        <f>IF(ISNUMBER(MATCH(B1609,Holidays!$E$5:$E$134,0)),1,'Data Export'!C1609)</f>
        <v>6</v>
      </c>
      <c r="E1609" s="66">
        <v>24</v>
      </c>
      <c r="F1609" s="66" t="str">
        <f ca="1">OFFSET('ToU Table'!$B$6,'Data Export'!E1609-1,'Data Export'!D1609-1)</f>
        <v>Off-peak</v>
      </c>
      <c r="G1609" s="66">
        <v>102.2</v>
      </c>
      <c r="H1609" s="66">
        <v>168.92</v>
      </c>
      <c r="I1609" s="66">
        <v>1</v>
      </c>
    </row>
    <row r="1610" spans="2:9">
      <c r="B1610" s="64">
        <f t="shared" si="53"/>
        <v>45633</v>
      </c>
      <c r="C1610" s="65">
        <f t="shared" si="52"/>
        <v>7</v>
      </c>
      <c r="D1610" s="65">
        <f>IF(ISNUMBER(MATCH(B1610,Holidays!$E$5:$E$134,0)),1,'Data Export'!C1610)</f>
        <v>7</v>
      </c>
      <c r="E1610" s="66">
        <v>1</v>
      </c>
      <c r="F1610" s="66" t="str">
        <f ca="1">OFFSET('ToU Table'!$B$6,'Data Export'!E1610-1,'Data Export'!D1610-1)</f>
        <v>Off-peak</v>
      </c>
      <c r="G1610" s="66">
        <v>98</v>
      </c>
      <c r="H1610" s="66">
        <v>184.45</v>
      </c>
      <c r="I1610" s="66">
        <v>0</v>
      </c>
    </row>
    <row r="1611" spans="2:9">
      <c r="B1611" s="64">
        <f t="shared" si="53"/>
        <v>45633</v>
      </c>
      <c r="C1611" s="65">
        <f t="shared" si="52"/>
        <v>7</v>
      </c>
      <c r="D1611" s="65">
        <f>IF(ISNUMBER(MATCH(B1611,Holidays!$E$5:$E$134,0)),1,'Data Export'!C1611)</f>
        <v>7</v>
      </c>
      <c r="E1611" s="66">
        <v>2</v>
      </c>
      <c r="F1611" s="66" t="str">
        <f ca="1">OFFSET('ToU Table'!$B$6,'Data Export'!E1611-1,'Data Export'!D1611-1)</f>
        <v>Off-peak</v>
      </c>
      <c r="G1611" s="66">
        <v>98</v>
      </c>
      <c r="H1611" s="66">
        <v>184.45</v>
      </c>
      <c r="I1611" s="66">
        <v>0</v>
      </c>
    </row>
    <row r="1612" spans="2:9">
      <c r="B1612" s="64">
        <f t="shared" si="53"/>
        <v>45633</v>
      </c>
      <c r="C1612" s="65">
        <f t="shared" si="52"/>
        <v>7</v>
      </c>
      <c r="D1612" s="65">
        <f>IF(ISNUMBER(MATCH(B1612,Holidays!$E$5:$E$134,0)),1,'Data Export'!C1612)</f>
        <v>7</v>
      </c>
      <c r="E1612" s="66">
        <v>3</v>
      </c>
      <c r="F1612" s="66" t="str">
        <f ca="1">OFFSET('ToU Table'!$B$6,'Data Export'!E1612-1,'Data Export'!D1612-1)</f>
        <v>Off-peak</v>
      </c>
      <c r="G1612" s="66">
        <v>98</v>
      </c>
      <c r="H1612" s="66">
        <v>184.45</v>
      </c>
      <c r="I1612" s="66">
        <v>0</v>
      </c>
    </row>
    <row r="1613" spans="2:9">
      <c r="B1613" s="64">
        <f t="shared" si="53"/>
        <v>45633</v>
      </c>
      <c r="C1613" s="65">
        <f t="shared" si="52"/>
        <v>7</v>
      </c>
      <c r="D1613" s="65">
        <f>IF(ISNUMBER(MATCH(B1613,Holidays!$E$5:$E$134,0)),1,'Data Export'!C1613)</f>
        <v>7</v>
      </c>
      <c r="E1613" s="66">
        <v>4</v>
      </c>
      <c r="F1613" s="66" t="str">
        <f ca="1">OFFSET('ToU Table'!$B$6,'Data Export'!E1613-1,'Data Export'!D1613-1)</f>
        <v>Off-peak</v>
      </c>
      <c r="G1613" s="66">
        <v>98</v>
      </c>
      <c r="H1613" s="66">
        <v>184.45</v>
      </c>
      <c r="I1613" s="66">
        <v>0</v>
      </c>
    </row>
    <row r="1614" spans="2:9">
      <c r="B1614" s="64">
        <f t="shared" si="53"/>
        <v>45633</v>
      </c>
      <c r="C1614" s="65">
        <f t="shared" si="52"/>
        <v>7</v>
      </c>
      <c r="D1614" s="65">
        <f>IF(ISNUMBER(MATCH(B1614,Holidays!$E$5:$E$134,0)),1,'Data Export'!C1614)</f>
        <v>7</v>
      </c>
      <c r="E1614" s="66">
        <v>5</v>
      </c>
      <c r="F1614" s="66" t="str">
        <f ca="1">OFFSET('ToU Table'!$B$6,'Data Export'!E1614-1,'Data Export'!D1614-1)</f>
        <v>Off-peak</v>
      </c>
      <c r="G1614" s="66">
        <v>99.32</v>
      </c>
      <c r="H1614" s="66">
        <v>204.74</v>
      </c>
      <c r="I1614" s="66">
        <v>5</v>
      </c>
    </row>
    <row r="1615" spans="2:9">
      <c r="B1615" s="64">
        <f t="shared" si="53"/>
        <v>45633</v>
      </c>
      <c r="C1615" s="65">
        <f t="shared" si="52"/>
        <v>7</v>
      </c>
      <c r="D1615" s="65">
        <f>IF(ISNUMBER(MATCH(B1615,Holidays!$E$5:$E$134,0)),1,'Data Export'!C1615)</f>
        <v>7</v>
      </c>
      <c r="E1615" s="66">
        <v>6</v>
      </c>
      <c r="F1615" s="66" t="str">
        <f ca="1">OFFSET('ToU Table'!$B$6,'Data Export'!E1615-1,'Data Export'!D1615-1)</f>
        <v>Off-peak</v>
      </c>
      <c r="G1615" s="66">
        <v>106</v>
      </c>
      <c r="H1615" s="66">
        <v>362.92</v>
      </c>
      <c r="I1615" s="66">
        <v>25</v>
      </c>
    </row>
    <row r="1616" spans="2:9">
      <c r="B1616" s="64">
        <f t="shared" si="53"/>
        <v>45633</v>
      </c>
      <c r="C1616" s="65">
        <f t="shared" si="52"/>
        <v>7</v>
      </c>
      <c r="D1616" s="65">
        <f>IF(ISNUMBER(MATCH(B1616,Holidays!$E$5:$E$134,0)),1,'Data Export'!C1616)</f>
        <v>7</v>
      </c>
      <c r="E1616" s="66">
        <v>7</v>
      </c>
      <c r="F1616" s="66" t="str">
        <f ca="1">OFFSET('ToU Table'!$B$6,'Data Export'!E1616-1,'Data Export'!D1616-1)</f>
        <v>Off-peak</v>
      </c>
      <c r="G1616" s="66">
        <v>195.37</v>
      </c>
      <c r="H1616" s="66">
        <v>336.09</v>
      </c>
      <c r="I1616" s="66">
        <v>25</v>
      </c>
    </row>
    <row r="1617" spans="2:9">
      <c r="B1617" s="64">
        <f t="shared" si="53"/>
        <v>45633</v>
      </c>
      <c r="C1617" s="65">
        <f t="shared" si="52"/>
        <v>7</v>
      </c>
      <c r="D1617" s="65">
        <f>IF(ISNUMBER(MATCH(B1617,Holidays!$E$5:$E$134,0)),1,'Data Export'!C1617)</f>
        <v>7</v>
      </c>
      <c r="E1617" s="66">
        <v>8</v>
      </c>
      <c r="F1617" s="66" t="str">
        <f ca="1">OFFSET('ToU Table'!$B$6,'Data Export'!E1617-1,'Data Export'!D1617-1)</f>
        <v>Standard</v>
      </c>
      <c r="G1617" s="66">
        <v>189.32</v>
      </c>
      <c r="H1617" s="66">
        <v>362.92</v>
      </c>
      <c r="I1617" s="66">
        <v>0</v>
      </c>
    </row>
    <row r="1618" spans="2:9">
      <c r="B1618" s="64">
        <f t="shared" si="53"/>
        <v>45633</v>
      </c>
      <c r="C1618" s="65">
        <f t="shared" si="52"/>
        <v>7</v>
      </c>
      <c r="D1618" s="65">
        <f>IF(ISNUMBER(MATCH(B1618,Holidays!$E$5:$E$134,0)),1,'Data Export'!C1618)</f>
        <v>7</v>
      </c>
      <c r="E1618" s="66">
        <v>9</v>
      </c>
      <c r="F1618" s="66" t="str">
        <f ca="1">OFFSET('ToU Table'!$B$6,'Data Export'!E1618-1,'Data Export'!D1618-1)</f>
        <v>Standard</v>
      </c>
      <c r="G1618" s="66">
        <v>173.6</v>
      </c>
      <c r="H1618" s="66">
        <v>362.92</v>
      </c>
      <c r="I1618" s="66">
        <v>11.5</v>
      </c>
    </row>
    <row r="1619" spans="2:9">
      <c r="B1619" s="64">
        <f t="shared" si="53"/>
        <v>45633</v>
      </c>
      <c r="C1619" s="65">
        <f t="shared" si="52"/>
        <v>7</v>
      </c>
      <c r="D1619" s="65">
        <f>IF(ISNUMBER(MATCH(B1619,Holidays!$E$5:$E$134,0)),1,'Data Export'!C1619)</f>
        <v>7</v>
      </c>
      <c r="E1619" s="66">
        <v>10</v>
      </c>
      <c r="F1619" s="66" t="str">
        <f ca="1">OFFSET('ToU Table'!$B$6,'Data Export'!E1619-1,'Data Export'!D1619-1)</f>
        <v>Standard</v>
      </c>
      <c r="G1619" s="66">
        <v>104</v>
      </c>
      <c r="H1619" s="66">
        <v>259.99</v>
      </c>
      <c r="I1619" s="66">
        <v>40.5</v>
      </c>
    </row>
    <row r="1620" spans="2:9">
      <c r="B1620" s="64">
        <f t="shared" si="53"/>
        <v>45633</v>
      </c>
      <c r="C1620" s="65">
        <f t="shared" si="52"/>
        <v>7</v>
      </c>
      <c r="D1620" s="65">
        <f>IF(ISNUMBER(MATCH(B1620,Holidays!$E$5:$E$134,0)),1,'Data Export'!C1620)</f>
        <v>7</v>
      </c>
      <c r="E1620" s="66">
        <v>11</v>
      </c>
      <c r="F1620" s="66" t="str">
        <f ca="1">OFFSET('ToU Table'!$B$6,'Data Export'!E1620-1,'Data Export'!D1620-1)</f>
        <v>Standard</v>
      </c>
      <c r="G1620" s="66">
        <v>96</v>
      </c>
      <c r="H1620" s="66">
        <v>199.17</v>
      </c>
      <c r="I1620" s="66">
        <v>64</v>
      </c>
    </row>
    <row r="1621" spans="2:9">
      <c r="B1621" s="64">
        <f t="shared" si="53"/>
        <v>45633</v>
      </c>
      <c r="C1621" s="65">
        <f t="shared" si="52"/>
        <v>7</v>
      </c>
      <c r="D1621" s="65">
        <f>IF(ISNUMBER(MATCH(B1621,Holidays!$E$5:$E$134,0)),1,'Data Export'!C1621)</f>
        <v>7</v>
      </c>
      <c r="E1621" s="66">
        <v>12</v>
      </c>
      <c r="F1621" s="66" t="str">
        <f ca="1">OFFSET('ToU Table'!$B$6,'Data Export'!E1621-1,'Data Export'!D1621-1)</f>
        <v>Standard</v>
      </c>
      <c r="G1621" s="66">
        <v>76</v>
      </c>
      <c r="H1621" s="66">
        <v>199.12</v>
      </c>
      <c r="I1621" s="66">
        <v>64</v>
      </c>
    </row>
    <row r="1622" spans="2:9">
      <c r="B1622" s="64">
        <f t="shared" si="53"/>
        <v>45633</v>
      </c>
      <c r="C1622" s="65">
        <f t="shared" si="52"/>
        <v>7</v>
      </c>
      <c r="D1622" s="65">
        <f>IF(ISNUMBER(MATCH(B1622,Holidays!$E$5:$E$134,0)),1,'Data Export'!C1622)</f>
        <v>7</v>
      </c>
      <c r="E1622" s="66">
        <v>13</v>
      </c>
      <c r="F1622" s="66" t="str">
        <f ca="1">OFFSET('ToU Table'!$B$6,'Data Export'!E1622-1,'Data Export'!D1622-1)</f>
        <v>Off-peak</v>
      </c>
      <c r="G1622" s="66">
        <v>85.41</v>
      </c>
      <c r="H1622" s="66">
        <v>191.94</v>
      </c>
      <c r="I1622" s="66">
        <v>31</v>
      </c>
    </row>
    <row r="1623" spans="2:9">
      <c r="B1623" s="64">
        <f t="shared" si="53"/>
        <v>45633</v>
      </c>
      <c r="C1623" s="65">
        <f t="shared" si="52"/>
        <v>7</v>
      </c>
      <c r="D1623" s="65">
        <f>IF(ISNUMBER(MATCH(B1623,Holidays!$E$5:$E$134,0)),1,'Data Export'!C1623)</f>
        <v>7</v>
      </c>
      <c r="E1623" s="66">
        <v>14</v>
      </c>
      <c r="F1623" s="66" t="str">
        <f ca="1">OFFSET('ToU Table'!$B$6,'Data Export'!E1623-1,'Data Export'!D1623-1)</f>
        <v>Off-peak</v>
      </c>
      <c r="G1623" s="66">
        <v>86.86</v>
      </c>
      <c r="H1623" s="66">
        <v>193.1</v>
      </c>
      <c r="I1623" s="66">
        <v>31</v>
      </c>
    </row>
    <row r="1624" spans="2:9">
      <c r="B1624" s="64">
        <f t="shared" si="53"/>
        <v>45633</v>
      </c>
      <c r="C1624" s="65">
        <f t="shared" si="52"/>
        <v>7</v>
      </c>
      <c r="D1624" s="65">
        <f>IF(ISNUMBER(MATCH(B1624,Holidays!$E$5:$E$134,0)),1,'Data Export'!C1624)</f>
        <v>7</v>
      </c>
      <c r="E1624" s="66">
        <v>15</v>
      </c>
      <c r="F1624" s="66" t="str">
        <f ca="1">OFFSET('ToU Table'!$B$6,'Data Export'!E1624-1,'Data Export'!D1624-1)</f>
        <v>Off-peak</v>
      </c>
      <c r="G1624" s="66">
        <v>89</v>
      </c>
      <c r="H1624" s="66">
        <v>198.65</v>
      </c>
      <c r="I1624" s="66">
        <v>7</v>
      </c>
    </row>
    <row r="1625" spans="2:9">
      <c r="B1625" s="64">
        <f t="shared" si="53"/>
        <v>45633</v>
      </c>
      <c r="C1625" s="65">
        <f t="shared" si="52"/>
        <v>7</v>
      </c>
      <c r="D1625" s="65">
        <f>IF(ISNUMBER(MATCH(B1625,Holidays!$E$5:$E$134,0)),1,'Data Export'!C1625)</f>
        <v>7</v>
      </c>
      <c r="E1625" s="66">
        <v>16</v>
      </c>
      <c r="F1625" s="66" t="str">
        <f ca="1">OFFSET('ToU Table'!$B$6,'Data Export'!E1625-1,'Data Export'!D1625-1)</f>
        <v>Off-peak</v>
      </c>
      <c r="G1625" s="66">
        <v>89</v>
      </c>
      <c r="H1625" s="66">
        <v>226.84</v>
      </c>
      <c r="I1625" s="66">
        <v>31</v>
      </c>
    </row>
    <row r="1626" spans="2:9">
      <c r="B1626" s="64">
        <f t="shared" si="53"/>
        <v>45633</v>
      </c>
      <c r="C1626" s="65">
        <f t="shared" si="52"/>
        <v>7</v>
      </c>
      <c r="D1626" s="65">
        <f>IF(ISNUMBER(MATCH(B1626,Holidays!$E$5:$E$134,0)),1,'Data Export'!C1626)</f>
        <v>7</v>
      </c>
      <c r="E1626" s="66">
        <v>17</v>
      </c>
      <c r="F1626" s="66" t="str">
        <f ca="1">OFFSET('ToU Table'!$B$6,'Data Export'!E1626-1,'Data Export'!D1626-1)</f>
        <v>Off-peak</v>
      </c>
      <c r="G1626" s="66">
        <v>102.2</v>
      </c>
      <c r="H1626" s="66">
        <v>248.03</v>
      </c>
      <c r="I1626" s="66">
        <v>5</v>
      </c>
    </row>
    <row r="1627" spans="2:9">
      <c r="B1627" s="64">
        <f t="shared" si="53"/>
        <v>45633</v>
      </c>
      <c r="C1627" s="65">
        <f t="shared" si="52"/>
        <v>7</v>
      </c>
      <c r="D1627" s="65">
        <f>IF(ISNUMBER(MATCH(B1627,Holidays!$E$5:$E$134,0)),1,'Data Export'!C1627)</f>
        <v>7</v>
      </c>
      <c r="E1627" s="66">
        <v>18</v>
      </c>
      <c r="F1627" s="66" t="str">
        <f ca="1">OFFSET('ToU Table'!$B$6,'Data Export'!E1627-1,'Data Export'!D1627-1)</f>
        <v>Off-peak</v>
      </c>
      <c r="G1627" s="66">
        <v>243.82</v>
      </c>
      <c r="H1627" s="66">
        <v>248.98</v>
      </c>
      <c r="I1627" s="66">
        <v>84</v>
      </c>
    </row>
    <row r="1628" spans="2:9">
      <c r="B1628" s="64">
        <f t="shared" si="53"/>
        <v>45633</v>
      </c>
      <c r="C1628" s="65">
        <f t="shared" si="52"/>
        <v>7</v>
      </c>
      <c r="D1628" s="65">
        <f>IF(ISNUMBER(MATCH(B1628,Holidays!$E$5:$E$134,0)),1,'Data Export'!C1628)</f>
        <v>7</v>
      </c>
      <c r="E1628" s="66">
        <v>19</v>
      </c>
      <c r="F1628" s="66" t="str">
        <f ca="1">OFFSET('ToU Table'!$B$6,'Data Export'!E1628-1,'Data Export'!D1628-1)</f>
        <v>Standard</v>
      </c>
      <c r="G1628" s="66">
        <v>355.2</v>
      </c>
      <c r="H1628" s="66">
        <v>362.92</v>
      </c>
      <c r="I1628" s="66">
        <v>86</v>
      </c>
    </row>
    <row r="1629" spans="2:9">
      <c r="B1629" s="64">
        <f t="shared" si="53"/>
        <v>45633</v>
      </c>
      <c r="C1629" s="65">
        <f t="shared" si="52"/>
        <v>7</v>
      </c>
      <c r="D1629" s="65">
        <f>IF(ISNUMBER(MATCH(B1629,Holidays!$E$5:$E$134,0)),1,'Data Export'!C1629)</f>
        <v>7</v>
      </c>
      <c r="E1629" s="66">
        <v>20</v>
      </c>
      <c r="F1629" s="66" t="str">
        <f ca="1">OFFSET('ToU Table'!$B$6,'Data Export'!E1629-1,'Data Export'!D1629-1)</f>
        <v>Standard</v>
      </c>
      <c r="G1629" s="66">
        <v>355.48</v>
      </c>
      <c r="H1629" s="66">
        <v>362.92</v>
      </c>
      <c r="I1629" s="66">
        <v>101</v>
      </c>
    </row>
    <row r="1630" spans="2:9">
      <c r="B1630" s="64">
        <f t="shared" si="53"/>
        <v>45633</v>
      </c>
      <c r="C1630" s="65">
        <f t="shared" si="52"/>
        <v>7</v>
      </c>
      <c r="D1630" s="65">
        <f>IF(ISNUMBER(MATCH(B1630,Holidays!$E$5:$E$134,0)),1,'Data Export'!C1630)</f>
        <v>7</v>
      </c>
      <c r="E1630" s="66">
        <v>21</v>
      </c>
      <c r="F1630" s="66" t="str">
        <f ca="1">OFFSET('ToU Table'!$B$6,'Data Export'!E1630-1,'Data Export'!D1630-1)</f>
        <v>Off-peak</v>
      </c>
      <c r="G1630" s="66">
        <v>129.99</v>
      </c>
      <c r="H1630" s="66">
        <v>362.92</v>
      </c>
      <c r="I1630" s="66">
        <v>130</v>
      </c>
    </row>
    <row r="1631" spans="2:9">
      <c r="B1631" s="64">
        <f t="shared" si="53"/>
        <v>45633</v>
      </c>
      <c r="C1631" s="65">
        <f t="shared" si="52"/>
        <v>7</v>
      </c>
      <c r="D1631" s="65">
        <f>IF(ISNUMBER(MATCH(B1631,Holidays!$E$5:$E$134,0)),1,'Data Export'!C1631)</f>
        <v>7</v>
      </c>
      <c r="E1631" s="66">
        <v>22</v>
      </c>
      <c r="F1631" s="66" t="str">
        <f ca="1">OFFSET('ToU Table'!$B$6,'Data Export'!E1631-1,'Data Export'!D1631-1)</f>
        <v>Off-peak</v>
      </c>
      <c r="G1631" s="66">
        <v>110.57</v>
      </c>
      <c r="H1631" s="66">
        <v>298.94</v>
      </c>
      <c r="I1631" s="66">
        <v>59</v>
      </c>
    </row>
    <row r="1632" spans="2:9">
      <c r="B1632" s="64">
        <f t="shared" si="53"/>
        <v>45633</v>
      </c>
      <c r="C1632" s="65">
        <f t="shared" si="52"/>
        <v>7</v>
      </c>
      <c r="D1632" s="65">
        <f>IF(ISNUMBER(MATCH(B1632,Holidays!$E$5:$E$134,0)),1,'Data Export'!C1632)</f>
        <v>7</v>
      </c>
      <c r="E1632" s="66">
        <v>23</v>
      </c>
      <c r="F1632" s="66" t="str">
        <f ca="1">OFFSET('ToU Table'!$B$6,'Data Export'!E1632-1,'Data Export'!D1632-1)</f>
        <v>Off-peak</v>
      </c>
      <c r="G1632" s="66">
        <v>105.99</v>
      </c>
      <c r="H1632" s="66">
        <v>349.94</v>
      </c>
      <c r="I1632" s="66">
        <v>44</v>
      </c>
    </row>
    <row r="1633" spans="2:9">
      <c r="B1633" s="64">
        <f t="shared" si="53"/>
        <v>45633</v>
      </c>
      <c r="C1633" s="65">
        <f t="shared" si="52"/>
        <v>7</v>
      </c>
      <c r="D1633" s="65">
        <f>IF(ISNUMBER(MATCH(B1633,Holidays!$E$5:$E$134,0)),1,'Data Export'!C1633)</f>
        <v>7</v>
      </c>
      <c r="E1633" s="66">
        <v>24</v>
      </c>
      <c r="F1633" s="66" t="str">
        <f ca="1">OFFSET('ToU Table'!$B$6,'Data Export'!E1633-1,'Data Export'!D1633-1)</f>
        <v>Off-peak</v>
      </c>
      <c r="G1633" s="66">
        <v>99.9</v>
      </c>
      <c r="H1633" s="66">
        <v>177.45</v>
      </c>
      <c r="I1633" s="66">
        <v>0</v>
      </c>
    </row>
    <row r="1634" spans="2:9">
      <c r="B1634" s="64">
        <f t="shared" si="53"/>
        <v>45634</v>
      </c>
      <c r="C1634" s="65">
        <f t="shared" si="52"/>
        <v>1</v>
      </c>
      <c r="D1634" s="65">
        <f>IF(ISNUMBER(MATCH(B1634,Holidays!$E$5:$E$134,0)),1,'Data Export'!C1634)</f>
        <v>1</v>
      </c>
      <c r="E1634" s="66">
        <v>1</v>
      </c>
      <c r="F1634" s="66" t="str">
        <f ca="1">OFFSET('ToU Table'!$B$6,'Data Export'!E1634-1,'Data Export'!D1634-1)</f>
        <v>Off-peak</v>
      </c>
      <c r="G1634" s="66">
        <v>98</v>
      </c>
      <c r="H1634" s="66">
        <v>184.45</v>
      </c>
      <c r="I1634" s="66">
        <v>0</v>
      </c>
    </row>
    <row r="1635" spans="2:9">
      <c r="B1635" s="64">
        <f t="shared" si="53"/>
        <v>45634</v>
      </c>
      <c r="C1635" s="65">
        <f t="shared" si="52"/>
        <v>1</v>
      </c>
      <c r="D1635" s="65">
        <f>IF(ISNUMBER(MATCH(B1635,Holidays!$E$5:$E$134,0)),1,'Data Export'!C1635)</f>
        <v>1</v>
      </c>
      <c r="E1635" s="66">
        <v>2</v>
      </c>
      <c r="F1635" s="66" t="str">
        <f ca="1">OFFSET('ToU Table'!$B$6,'Data Export'!E1635-1,'Data Export'!D1635-1)</f>
        <v>Off-peak</v>
      </c>
      <c r="G1635" s="66">
        <v>98</v>
      </c>
      <c r="H1635" s="66">
        <v>184.45</v>
      </c>
      <c r="I1635" s="66">
        <v>0</v>
      </c>
    </row>
    <row r="1636" spans="2:9">
      <c r="B1636" s="64">
        <f t="shared" si="53"/>
        <v>45634</v>
      </c>
      <c r="C1636" s="65">
        <f t="shared" si="52"/>
        <v>1</v>
      </c>
      <c r="D1636" s="65">
        <f>IF(ISNUMBER(MATCH(B1636,Holidays!$E$5:$E$134,0)),1,'Data Export'!C1636)</f>
        <v>1</v>
      </c>
      <c r="E1636" s="66">
        <v>3</v>
      </c>
      <c r="F1636" s="66" t="str">
        <f ca="1">OFFSET('ToU Table'!$B$6,'Data Export'!E1636-1,'Data Export'!D1636-1)</f>
        <v>Off-peak</v>
      </c>
      <c r="G1636" s="66">
        <v>98</v>
      </c>
      <c r="H1636" s="66">
        <v>184.45</v>
      </c>
      <c r="I1636" s="66">
        <v>0</v>
      </c>
    </row>
    <row r="1637" spans="2:9">
      <c r="B1637" s="64">
        <f t="shared" si="53"/>
        <v>45634</v>
      </c>
      <c r="C1637" s="65">
        <f t="shared" si="52"/>
        <v>1</v>
      </c>
      <c r="D1637" s="65">
        <f>IF(ISNUMBER(MATCH(B1637,Holidays!$E$5:$E$134,0)),1,'Data Export'!C1637)</f>
        <v>1</v>
      </c>
      <c r="E1637" s="66">
        <v>4</v>
      </c>
      <c r="F1637" s="66" t="str">
        <f ca="1">OFFSET('ToU Table'!$B$6,'Data Export'!E1637-1,'Data Export'!D1637-1)</f>
        <v>Off-peak</v>
      </c>
      <c r="G1637" s="66">
        <v>98</v>
      </c>
      <c r="H1637" s="66">
        <v>184.45</v>
      </c>
      <c r="I1637" s="66">
        <v>0</v>
      </c>
    </row>
    <row r="1638" spans="2:9">
      <c r="B1638" s="64">
        <f t="shared" si="53"/>
        <v>45634</v>
      </c>
      <c r="C1638" s="65">
        <f t="shared" si="52"/>
        <v>1</v>
      </c>
      <c r="D1638" s="65">
        <f>IF(ISNUMBER(MATCH(B1638,Holidays!$E$5:$E$134,0)),1,'Data Export'!C1638)</f>
        <v>1</v>
      </c>
      <c r="E1638" s="66">
        <v>5</v>
      </c>
      <c r="F1638" s="66" t="str">
        <f ca="1">OFFSET('ToU Table'!$B$6,'Data Export'!E1638-1,'Data Export'!D1638-1)</f>
        <v>Off-peak</v>
      </c>
      <c r="G1638" s="66">
        <v>98</v>
      </c>
      <c r="H1638" s="66">
        <v>204.48</v>
      </c>
      <c r="I1638" s="66">
        <v>5</v>
      </c>
    </row>
    <row r="1639" spans="2:9">
      <c r="B1639" s="64">
        <f t="shared" si="53"/>
        <v>45634</v>
      </c>
      <c r="C1639" s="65">
        <f t="shared" si="52"/>
        <v>1</v>
      </c>
      <c r="D1639" s="65">
        <f>IF(ISNUMBER(MATCH(B1639,Holidays!$E$5:$E$134,0)),1,'Data Export'!C1639)</f>
        <v>1</v>
      </c>
      <c r="E1639" s="66">
        <v>6</v>
      </c>
      <c r="F1639" s="66" t="str">
        <f ca="1">OFFSET('ToU Table'!$B$6,'Data Export'!E1639-1,'Data Export'!D1639-1)</f>
        <v>Off-peak</v>
      </c>
      <c r="G1639" s="66">
        <v>105.99</v>
      </c>
      <c r="H1639" s="66">
        <v>362.92</v>
      </c>
      <c r="I1639" s="66">
        <v>25</v>
      </c>
    </row>
    <row r="1640" spans="2:9">
      <c r="B1640" s="64">
        <f t="shared" si="53"/>
        <v>45634</v>
      </c>
      <c r="C1640" s="65">
        <f t="shared" si="52"/>
        <v>1</v>
      </c>
      <c r="D1640" s="65">
        <f>IF(ISNUMBER(MATCH(B1640,Holidays!$E$5:$E$134,0)),1,'Data Export'!C1640)</f>
        <v>1</v>
      </c>
      <c r="E1640" s="66">
        <v>7</v>
      </c>
      <c r="F1640" s="66" t="str">
        <f ca="1">OFFSET('ToU Table'!$B$6,'Data Export'!E1640-1,'Data Export'!D1640-1)</f>
        <v>Off-peak</v>
      </c>
      <c r="G1640" s="66">
        <v>328.95</v>
      </c>
      <c r="H1640" s="66">
        <v>328.97</v>
      </c>
      <c r="I1640" s="66">
        <v>22.1</v>
      </c>
    </row>
    <row r="1641" spans="2:9">
      <c r="B1641" s="64">
        <f t="shared" si="53"/>
        <v>45634</v>
      </c>
      <c r="C1641" s="65">
        <f t="shared" si="52"/>
        <v>1</v>
      </c>
      <c r="D1641" s="65">
        <f>IF(ISNUMBER(MATCH(B1641,Holidays!$E$5:$E$134,0)),1,'Data Export'!C1641)</f>
        <v>1</v>
      </c>
      <c r="E1641" s="66">
        <v>8</v>
      </c>
      <c r="F1641" s="66" t="str">
        <f ca="1">OFFSET('ToU Table'!$B$6,'Data Export'!E1641-1,'Data Export'!D1641-1)</f>
        <v>Off-peak</v>
      </c>
      <c r="G1641" s="66">
        <v>248.94</v>
      </c>
      <c r="H1641" s="66">
        <v>326</v>
      </c>
      <c r="I1641" s="66">
        <v>15</v>
      </c>
    </row>
    <row r="1642" spans="2:9">
      <c r="B1642" s="64">
        <f t="shared" si="53"/>
        <v>45634</v>
      </c>
      <c r="C1642" s="65">
        <f t="shared" si="52"/>
        <v>1</v>
      </c>
      <c r="D1642" s="65">
        <f>IF(ISNUMBER(MATCH(B1642,Holidays!$E$5:$E$134,0)),1,'Data Export'!C1642)</f>
        <v>1</v>
      </c>
      <c r="E1642" s="66">
        <v>9</v>
      </c>
      <c r="F1642" s="66" t="str">
        <f ca="1">OFFSET('ToU Table'!$B$6,'Data Export'!E1642-1,'Data Export'!D1642-1)</f>
        <v>Off-peak</v>
      </c>
      <c r="G1642" s="66">
        <v>152.44999999999999</v>
      </c>
      <c r="H1642" s="66">
        <v>330.61</v>
      </c>
      <c r="I1642" s="66">
        <v>25</v>
      </c>
    </row>
    <row r="1643" spans="2:9">
      <c r="B1643" s="64">
        <f t="shared" si="53"/>
        <v>45634</v>
      </c>
      <c r="C1643" s="65">
        <f t="shared" ref="C1643:C1706" si="54">WEEKDAY(B1643)</f>
        <v>1</v>
      </c>
      <c r="D1643" s="65">
        <f>IF(ISNUMBER(MATCH(B1643,Holidays!$E$5:$E$134,0)),1,'Data Export'!C1643)</f>
        <v>1</v>
      </c>
      <c r="E1643" s="66">
        <v>10</v>
      </c>
      <c r="F1643" s="66" t="str">
        <f ca="1">OFFSET('ToU Table'!$B$6,'Data Export'!E1643-1,'Data Export'!D1643-1)</f>
        <v>Off-peak</v>
      </c>
      <c r="G1643" s="66">
        <v>106</v>
      </c>
      <c r="H1643" s="66">
        <v>259.99</v>
      </c>
      <c r="I1643" s="66">
        <v>10</v>
      </c>
    </row>
    <row r="1644" spans="2:9">
      <c r="B1644" s="64">
        <f t="shared" si="53"/>
        <v>45634</v>
      </c>
      <c r="C1644" s="65">
        <f t="shared" si="54"/>
        <v>1</v>
      </c>
      <c r="D1644" s="65">
        <f>IF(ISNUMBER(MATCH(B1644,Holidays!$E$5:$E$134,0)),1,'Data Export'!C1644)</f>
        <v>1</v>
      </c>
      <c r="E1644" s="66">
        <v>11</v>
      </c>
      <c r="F1644" s="66" t="str">
        <f ca="1">OFFSET('ToU Table'!$B$6,'Data Export'!E1644-1,'Data Export'!D1644-1)</f>
        <v>Off-peak</v>
      </c>
      <c r="G1644" s="66">
        <v>105.99</v>
      </c>
      <c r="H1644" s="66">
        <v>204.63</v>
      </c>
      <c r="I1644" s="66">
        <v>5</v>
      </c>
    </row>
    <row r="1645" spans="2:9">
      <c r="B1645" s="64">
        <f t="shared" si="53"/>
        <v>45634</v>
      </c>
      <c r="C1645" s="65">
        <f t="shared" si="54"/>
        <v>1</v>
      </c>
      <c r="D1645" s="65">
        <f>IF(ISNUMBER(MATCH(B1645,Holidays!$E$5:$E$134,0)),1,'Data Export'!C1645)</f>
        <v>1</v>
      </c>
      <c r="E1645" s="66">
        <v>12</v>
      </c>
      <c r="F1645" s="66" t="str">
        <f ca="1">OFFSET('ToU Table'!$B$6,'Data Export'!E1645-1,'Data Export'!D1645-1)</f>
        <v>Off-peak</v>
      </c>
      <c r="G1645" s="66">
        <v>105.99</v>
      </c>
      <c r="H1645" s="66">
        <v>204.63</v>
      </c>
      <c r="I1645" s="66">
        <v>5</v>
      </c>
    </row>
    <row r="1646" spans="2:9">
      <c r="B1646" s="64">
        <f t="shared" si="53"/>
        <v>45634</v>
      </c>
      <c r="C1646" s="65">
        <f t="shared" si="54"/>
        <v>1</v>
      </c>
      <c r="D1646" s="65">
        <f>IF(ISNUMBER(MATCH(B1646,Holidays!$E$5:$E$134,0)),1,'Data Export'!C1646)</f>
        <v>1</v>
      </c>
      <c r="E1646" s="66">
        <v>13</v>
      </c>
      <c r="F1646" s="66" t="str">
        <f ca="1">OFFSET('ToU Table'!$B$6,'Data Export'!E1646-1,'Data Export'!D1646-1)</f>
        <v>Off-peak</v>
      </c>
      <c r="G1646" s="66">
        <v>105.99</v>
      </c>
      <c r="H1646" s="66">
        <v>204.66</v>
      </c>
      <c r="I1646" s="66">
        <v>5</v>
      </c>
    </row>
    <row r="1647" spans="2:9">
      <c r="B1647" s="64">
        <f t="shared" si="53"/>
        <v>45634</v>
      </c>
      <c r="C1647" s="65">
        <f t="shared" si="54"/>
        <v>1</v>
      </c>
      <c r="D1647" s="65">
        <f>IF(ISNUMBER(MATCH(B1647,Holidays!$E$5:$E$134,0)),1,'Data Export'!C1647)</f>
        <v>1</v>
      </c>
      <c r="E1647" s="66">
        <v>14</v>
      </c>
      <c r="F1647" s="66" t="str">
        <f ca="1">OFFSET('ToU Table'!$B$6,'Data Export'!E1647-1,'Data Export'!D1647-1)</f>
        <v>Off-peak</v>
      </c>
      <c r="G1647" s="66">
        <v>105.99</v>
      </c>
      <c r="H1647" s="66">
        <v>204.7</v>
      </c>
      <c r="I1647" s="66">
        <v>5</v>
      </c>
    </row>
    <row r="1648" spans="2:9">
      <c r="B1648" s="64">
        <f t="shared" si="53"/>
        <v>45634</v>
      </c>
      <c r="C1648" s="65">
        <f t="shared" si="54"/>
        <v>1</v>
      </c>
      <c r="D1648" s="65">
        <f>IF(ISNUMBER(MATCH(B1648,Holidays!$E$5:$E$134,0)),1,'Data Export'!C1648)</f>
        <v>1</v>
      </c>
      <c r="E1648" s="66">
        <v>15</v>
      </c>
      <c r="F1648" s="66" t="str">
        <f ca="1">OFFSET('ToU Table'!$B$6,'Data Export'!E1648-1,'Data Export'!D1648-1)</f>
        <v>Off-peak</v>
      </c>
      <c r="G1648" s="66">
        <v>106</v>
      </c>
      <c r="H1648" s="66">
        <v>204.42</v>
      </c>
      <c r="I1648" s="66">
        <v>7</v>
      </c>
    </row>
    <row r="1649" spans="2:9">
      <c r="B1649" s="64">
        <f t="shared" si="53"/>
        <v>45634</v>
      </c>
      <c r="C1649" s="65">
        <f t="shared" si="54"/>
        <v>1</v>
      </c>
      <c r="D1649" s="65">
        <f>IF(ISNUMBER(MATCH(B1649,Holidays!$E$5:$E$134,0)),1,'Data Export'!C1649)</f>
        <v>1</v>
      </c>
      <c r="E1649" s="66">
        <v>16</v>
      </c>
      <c r="F1649" s="66" t="str">
        <f ca="1">OFFSET('ToU Table'!$B$6,'Data Export'!E1649-1,'Data Export'!D1649-1)</f>
        <v>Off-peak</v>
      </c>
      <c r="G1649" s="66">
        <v>116</v>
      </c>
      <c r="H1649" s="66">
        <v>233.25</v>
      </c>
      <c r="I1649" s="66">
        <v>7</v>
      </c>
    </row>
    <row r="1650" spans="2:9">
      <c r="B1650" s="64">
        <f t="shared" si="53"/>
        <v>45634</v>
      </c>
      <c r="C1650" s="65">
        <f t="shared" si="54"/>
        <v>1</v>
      </c>
      <c r="D1650" s="65">
        <f>IF(ISNUMBER(MATCH(B1650,Holidays!$E$5:$E$134,0)),1,'Data Export'!C1650)</f>
        <v>1</v>
      </c>
      <c r="E1650" s="66">
        <v>17</v>
      </c>
      <c r="F1650" s="66" t="str">
        <f ca="1">OFFSET('ToU Table'!$B$6,'Data Export'!E1650-1,'Data Export'!D1650-1)</f>
        <v>Off-peak</v>
      </c>
      <c r="G1650" s="66">
        <v>116</v>
      </c>
      <c r="H1650" s="66">
        <v>248.08</v>
      </c>
      <c r="I1650" s="66">
        <v>5</v>
      </c>
    </row>
    <row r="1651" spans="2:9">
      <c r="B1651" s="64">
        <f t="shared" si="53"/>
        <v>45634</v>
      </c>
      <c r="C1651" s="65">
        <f t="shared" si="54"/>
        <v>1</v>
      </c>
      <c r="D1651" s="65">
        <f>IF(ISNUMBER(MATCH(B1651,Holidays!$E$5:$E$134,0)),1,'Data Export'!C1651)</f>
        <v>1</v>
      </c>
      <c r="E1651" s="66">
        <v>18</v>
      </c>
      <c r="F1651" s="66" t="str">
        <f ca="1">OFFSET('ToU Table'!$B$6,'Data Export'!E1651-1,'Data Export'!D1651-1)</f>
        <v>Off-peak</v>
      </c>
      <c r="G1651" s="66">
        <v>362.92</v>
      </c>
      <c r="H1651" s="66">
        <v>362.92</v>
      </c>
      <c r="I1651" s="66">
        <v>27</v>
      </c>
    </row>
    <row r="1652" spans="2:9">
      <c r="B1652" s="64">
        <f t="shared" si="53"/>
        <v>45634</v>
      </c>
      <c r="C1652" s="65">
        <f t="shared" si="54"/>
        <v>1</v>
      </c>
      <c r="D1652" s="65">
        <f>IF(ISNUMBER(MATCH(B1652,Holidays!$E$5:$E$134,0)),1,'Data Export'!C1652)</f>
        <v>1</v>
      </c>
      <c r="E1652" s="66">
        <v>19</v>
      </c>
      <c r="F1652" s="66" t="str">
        <f ca="1">OFFSET('ToU Table'!$B$6,'Data Export'!E1652-1,'Data Export'!D1652-1)</f>
        <v>Off-peak</v>
      </c>
      <c r="G1652" s="66">
        <v>362.92</v>
      </c>
      <c r="H1652" s="66">
        <v>362.92</v>
      </c>
      <c r="I1652" s="66">
        <v>27</v>
      </c>
    </row>
    <row r="1653" spans="2:9">
      <c r="B1653" s="64">
        <f t="shared" si="53"/>
        <v>45634</v>
      </c>
      <c r="C1653" s="65">
        <f t="shared" si="54"/>
        <v>1</v>
      </c>
      <c r="D1653" s="65">
        <f>IF(ISNUMBER(MATCH(B1653,Holidays!$E$5:$E$134,0)),1,'Data Export'!C1653)</f>
        <v>1</v>
      </c>
      <c r="E1653" s="66">
        <v>20</v>
      </c>
      <c r="F1653" s="66" t="str">
        <f ca="1">OFFSET('ToU Table'!$B$6,'Data Export'!E1653-1,'Data Export'!D1653-1)</f>
        <v>Off-peak</v>
      </c>
      <c r="G1653" s="66">
        <v>362.92</v>
      </c>
      <c r="H1653" s="66">
        <v>362.92</v>
      </c>
      <c r="I1653" s="66">
        <v>27</v>
      </c>
    </row>
    <row r="1654" spans="2:9">
      <c r="B1654" s="64">
        <f t="shared" si="53"/>
        <v>45634</v>
      </c>
      <c r="C1654" s="65">
        <f t="shared" si="54"/>
        <v>1</v>
      </c>
      <c r="D1654" s="65">
        <f>IF(ISNUMBER(MATCH(B1654,Holidays!$E$5:$E$134,0)),1,'Data Export'!C1654)</f>
        <v>1</v>
      </c>
      <c r="E1654" s="66">
        <v>21</v>
      </c>
      <c r="F1654" s="66" t="str">
        <f ca="1">OFFSET('ToU Table'!$B$6,'Data Export'!E1654-1,'Data Export'!D1654-1)</f>
        <v>Off-peak</v>
      </c>
      <c r="G1654" s="66">
        <v>129.97999999999999</v>
      </c>
      <c r="H1654" s="66">
        <v>362.92</v>
      </c>
      <c r="I1654" s="66">
        <v>110</v>
      </c>
    </row>
    <row r="1655" spans="2:9">
      <c r="B1655" s="64">
        <f t="shared" si="53"/>
        <v>45634</v>
      </c>
      <c r="C1655" s="65">
        <f t="shared" si="54"/>
        <v>1</v>
      </c>
      <c r="D1655" s="65">
        <f>IF(ISNUMBER(MATCH(B1655,Holidays!$E$5:$E$134,0)),1,'Data Export'!C1655)</f>
        <v>1</v>
      </c>
      <c r="E1655" s="66">
        <v>22</v>
      </c>
      <c r="F1655" s="66" t="str">
        <f ca="1">OFFSET('ToU Table'!$B$6,'Data Export'!E1655-1,'Data Export'!D1655-1)</f>
        <v>Off-peak</v>
      </c>
      <c r="G1655" s="66">
        <v>106</v>
      </c>
      <c r="H1655" s="66">
        <v>298.94</v>
      </c>
      <c r="I1655" s="66">
        <v>59</v>
      </c>
    </row>
    <row r="1656" spans="2:9">
      <c r="B1656" s="64">
        <f t="shared" si="53"/>
        <v>45634</v>
      </c>
      <c r="C1656" s="65">
        <f t="shared" si="54"/>
        <v>1</v>
      </c>
      <c r="D1656" s="65">
        <f>IF(ISNUMBER(MATCH(B1656,Holidays!$E$5:$E$134,0)),1,'Data Export'!C1656)</f>
        <v>1</v>
      </c>
      <c r="E1656" s="66">
        <v>23</v>
      </c>
      <c r="F1656" s="66" t="str">
        <f ca="1">OFFSET('ToU Table'!$B$6,'Data Export'!E1656-1,'Data Export'!D1656-1)</f>
        <v>Off-peak</v>
      </c>
      <c r="G1656" s="66">
        <v>98</v>
      </c>
      <c r="H1656" s="66">
        <v>279.93</v>
      </c>
      <c r="I1656" s="66">
        <v>13</v>
      </c>
    </row>
    <row r="1657" spans="2:9">
      <c r="B1657" s="64">
        <f t="shared" si="53"/>
        <v>45634</v>
      </c>
      <c r="C1657" s="65">
        <f t="shared" si="54"/>
        <v>1</v>
      </c>
      <c r="D1657" s="65">
        <f>IF(ISNUMBER(MATCH(B1657,Holidays!$E$5:$E$134,0)),1,'Data Export'!C1657)</f>
        <v>1</v>
      </c>
      <c r="E1657" s="66">
        <v>24</v>
      </c>
      <c r="F1657" s="66" t="str">
        <f ca="1">OFFSET('ToU Table'!$B$6,'Data Export'!E1657-1,'Data Export'!D1657-1)</f>
        <v>Off-peak</v>
      </c>
      <c r="G1657" s="66">
        <v>93</v>
      </c>
      <c r="H1657" s="66">
        <v>177.45</v>
      </c>
      <c r="I1657" s="66">
        <v>0</v>
      </c>
    </row>
    <row r="1658" spans="2:9">
      <c r="B1658" s="64">
        <f t="shared" si="53"/>
        <v>45635</v>
      </c>
      <c r="C1658" s="65">
        <f t="shared" si="54"/>
        <v>2</v>
      </c>
      <c r="D1658" s="65">
        <f>IF(ISNUMBER(MATCH(B1658,Holidays!$E$5:$E$134,0)),1,'Data Export'!C1658)</f>
        <v>2</v>
      </c>
      <c r="E1658" s="66">
        <v>1</v>
      </c>
      <c r="F1658" s="66" t="str">
        <f ca="1">OFFSET('ToU Table'!$B$6,'Data Export'!E1658-1,'Data Export'!D1658-1)</f>
        <v>Off-peak</v>
      </c>
      <c r="G1658" s="66">
        <v>98</v>
      </c>
      <c r="H1658" s="66">
        <v>184.45</v>
      </c>
      <c r="I1658" s="66">
        <v>0</v>
      </c>
    </row>
    <row r="1659" spans="2:9">
      <c r="B1659" s="64">
        <f t="shared" si="53"/>
        <v>45635</v>
      </c>
      <c r="C1659" s="65">
        <f t="shared" si="54"/>
        <v>2</v>
      </c>
      <c r="D1659" s="65">
        <f>IF(ISNUMBER(MATCH(B1659,Holidays!$E$5:$E$134,0)),1,'Data Export'!C1659)</f>
        <v>2</v>
      </c>
      <c r="E1659" s="66">
        <v>2</v>
      </c>
      <c r="F1659" s="66" t="str">
        <f ca="1">OFFSET('ToU Table'!$B$6,'Data Export'!E1659-1,'Data Export'!D1659-1)</f>
        <v>Off-peak</v>
      </c>
      <c r="G1659" s="66">
        <v>98</v>
      </c>
      <c r="H1659" s="66">
        <v>184.45</v>
      </c>
      <c r="I1659" s="66">
        <v>0</v>
      </c>
    </row>
    <row r="1660" spans="2:9">
      <c r="B1660" s="64">
        <f t="shared" si="53"/>
        <v>45635</v>
      </c>
      <c r="C1660" s="65">
        <f t="shared" si="54"/>
        <v>2</v>
      </c>
      <c r="D1660" s="65">
        <f>IF(ISNUMBER(MATCH(B1660,Holidays!$E$5:$E$134,0)),1,'Data Export'!C1660)</f>
        <v>2</v>
      </c>
      <c r="E1660" s="66">
        <v>3</v>
      </c>
      <c r="F1660" s="66" t="str">
        <f ca="1">OFFSET('ToU Table'!$B$6,'Data Export'!E1660-1,'Data Export'!D1660-1)</f>
        <v>Off-peak</v>
      </c>
      <c r="G1660" s="66">
        <v>98</v>
      </c>
      <c r="H1660" s="66">
        <v>184.45</v>
      </c>
      <c r="I1660" s="66">
        <v>0</v>
      </c>
    </row>
    <row r="1661" spans="2:9">
      <c r="B1661" s="64">
        <f t="shared" si="53"/>
        <v>45635</v>
      </c>
      <c r="C1661" s="65">
        <f t="shared" si="54"/>
        <v>2</v>
      </c>
      <c r="D1661" s="65">
        <f>IF(ISNUMBER(MATCH(B1661,Holidays!$E$5:$E$134,0)),1,'Data Export'!C1661)</f>
        <v>2</v>
      </c>
      <c r="E1661" s="66">
        <v>4</v>
      </c>
      <c r="F1661" s="66" t="str">
        <f ca="1">OFFSET('ToU Table'!$B$6,'Data Export'!E1661-1,'Data Export'!D1661-1)</f>
        <v>Off-peak</v>
      </c>
      <c r="G1661" s="66">
        <v>98</v>
      </c>
      <c r="H1661" s="66">
        <v>184.45</v>
      </c>
      <c r="I1661" s="66">
        <v>0</v>
      </c>
    </row>
    <row r="1662" spans="2:9">
      <c r="B1662" s="64">
        <f t="shared" si="53"/>
        <v>45635</v>
      </c>
      <c r="C1662" s="65">
        <f t="shared" si="54"/>
        <v>2</v>
      </c>
      <c r="D1662" s="65">
        <f>IF(ISNUMBER(MATCH(B1662,Holidays!$E$5:$E$134,0)),1,'Data Export'!C1662)</f>
        <v>2</v>
      </c>
      <c r="E1662" s="66">
        <v>5</v>
      </c>
      <c r="F1662" s="66" t="str">
        <f ca="1">OFFSET('ToU Table'!$B$6,'Data Export'!E1662-1,'Data Export'!D1662-1)</f>
        <v>Off-peak</v>
      </c>
      <c r="G1662" s="66">
        <v>104.7</v>
      </c>
      <c r="H1662" s="66">
        <v>349.94</v>
      </c>
      <c r="I1662" s="66">
        <v>29</v>
      </c>
    </row>
    <row r="1663" spans="2:9">
      <c r="B1663" s="64">
        <f t="shared" si="53"/>
        <v>45635</v>
      </c>
      <c r="C1663" s="65">
        <f t="shared" si="54"/>
        <v>2</v>
      </c>
      <c r="D1663" s="65">
        <f>IF(ISNUMBER(MATCH(B1663,Holidays!$E$5:$E$134,0)),1,'Data Export'!C1663)</f>
        <v>2</v>
      </c>
      <c r="E1663" s="66">
        <v>6</v>
      </c>
      <c r="F1663" s="66" t="str">
        <f ca="1">OFFSET('ToU Table'!$B$6,'Data Export'!E1663-1,'Data Export'!D1663-1)</f>
        <v>Off-peak</v>
      </c>
      <c r="G1663" s="66">
        <v>362.92</v>
      </c>
      <c r="H1663" s="66">
        <v>362.92</v>
      </c>
      <c r="I1663" s="66">
        <v>25</v>
      </c>
    </row>
    <row r="1664" spans="2:9">
      <c r="B1664" s="64">
        <f t="shared" si="53"/>
        <v>45635</v>
      </c>
      <c r="C1664" s="65">
        <f t="shared" si="54"/>
        <v>2</v>
      </c>
      <c r="D1664" s="65">
        <f>IF(ISNUMBER(MATCH(B1664,Holidays!$E$5:$E$134,0)),1,'Data Export'!C1664)</f>
        <v>2</v>
      </c>
      <c r="E1664" s="66">
        <v>7</v>
      </c>
      <c r="F1664" s="66" t="str">
        <f ca="1">OFFSET('ToU Table'!$B$6,'Data Export'!E1664-1,'Data Export'!D1664-1)</f>
        <v>Standard</v>
      </c>
      <c r="G1664" s="66">
        <v>362.92</v>
      </c>
      <c r="H1664" s="66">
        <v>362.92</v>
      </c>
      <c r="I1664" s="66">
        <v>0</v>
      </c>
    </row>
    <row r="1665" spans="2:9">
      <c r="B1665" s="64">
        <f t="shared" si="53"/>
        <v>45635</v>
      </c>
      <c r="C1665" s="65">
        <f t="shared" si="54"/>
        <v>2</v>
      </c>
      <c r="D1665" s="65">
        <f>IF(ISNUMBER(MATCH(B1665,Holidays!$E$5:$E$134,0)),1,'Data Export'!C1665)</f>
        <v>2</v>
      </c>
      <c r="E1665" s="66">
        <v>8</v>
      </c>
      <c r="F1665" s="66" t="str">
        <f ca="1">OFFSET('ToU Table'!$B$6,'Data Export'!E1665-1,'Data Export'!D1665-1)</f>
        <v>Peak</v>
      </c>
      <c r="G1665" s="66">
        <v>324.39999999999998</v>
      </c>
      <c r="H1665" s="66">
        <v>362.92</v>
      </c>
      <c r="I1665" s="66">
        <v>25</v>
      </c>
    </row>
    <row r="1666" spans="2:9">
      <c r="B1666" s="64">
        <f t="shared" si="53"/>
        <v>45635</v>
      </c>
      <c r="C1666" s="65">
        <f t="shared" si="54"/>
        <v>2</v>
      </c>
      <c r="D1666" s="65">
        <f>IF(ISNUMBER(MATCH(B1666,Holidays!$E$5:$E$134,0)),1,'Data Export'!C1666)</f>
        <v>2</v>
      </c>
      <c r="E1666" s="66">
        <v>9</v>
      </c>
      <c r="F1666" s="66" t="str">
        <f ca="1">OFFSET('ToU Table'!$B$6,'Data Export'!E1666-1,'Data Export'!D1666-1)</f>
        <v>Peak</v>
      </c>
      <c r="G1666" s="66">
        <v>362.92</v>
      </c>
      <c r="H1666" s="66">
        <v>362.92</v>
      </c>
      <c r="I1666" s="66">
        <v>0</v>
      </c>
    </row>
    <row r="1667" spans="2:9">
      <c r="B1667" s="64">
        <f t="shared" ref="B1667:B1730" si="55">B1643+1</f>
        <v>45635</v>
      </c>
      <c r="C1667" s="65">
        <f t="shared" si="54"/>
        <v>2</v>
      </c>
      <c r="D1667" s="65">
        <f>IF(ISNUMBER(MATCH(B1667,Holidays!$E$5:$E$134,0)),1,'Data Export'!C1667)</f>
        <v>2</v>
      </c>
      <c r="E1667" s="66">
        <v>10</v>
      </c>
      <c r="F1667" s="66" t="str">
        <f ca="1">OFFSET('ToU Table'!$B$6,'Data Export'!E1667-1,'Data Export'!D1667-1)</f>
        <v>Peak</v>
      </c>
      <c r="G1667" s="66">
        <v>362.92</v>
      </c>
      <c r="H1667" s="66">
        <v>362.92</v>
      </c>
      <c r="I1667" s="66">
        <v>0</v>
      </c>
    </row>
    <row r="1668" spans="2:9">
      <c r="B1668" s="64">
        <f t="shared" si="55"/>
        <v>45635</v>
      </c>
      <c r="C1668" s="65">
        <f t="shared" si="54"/>
        <v>2</v>
      </c>
      <c r="D1668" s="65">
        <f>IF(ISNUMBER(MATCH(B1668,Holidays!$E$5:$E$134,0)),1,'Data Export'!C1668)</f>
        <v>2</v>
      </c>
      <c r="E1668" s="66">
        <v>11</v>
      </c>
      <c r="F1668" s="66" t="str">
        <f ca="1">OFFSET('ToU Table'!$B$6,'Data Export'!E1668-1,'Data Export'!D1668-1)</f>
        <v>Standard</v>
      </c>
      <c r="G1668" s="66">
        <v>116</v>
      </c>
      <c r="H1668" s="66">
        <v>199.23</v>
      </c>
      <c r="I1668" s="66">
        <v>70</v>
      </c>
    </row>
    <row r="1669" spans="2:9">
      <c r="B1669" s="64">
        <f t="shared" si="55"/>
        <v>45635</v>
      </c>
      <c r="C1669" s="65">
        <f t="shared" si="54"/>
        <v>2</v>
      </c>
      <c r="D1669" s="65">
        <f>IF(ISNUMBER(MATCH(B1669,Holidays!$E$5:$E$134,0)),1,'Data Export'!C1669)</f>
        <v>2</v>
      </c>
      <c r="E1669" s="66">
        <v>12</v>
      </c>
      <c r="F1669" s="66" t="str">
        <f ca="1">OFFSET('ToU Table'!$B$6,'Data Export'!E1669-1,'Data Export'!D1669-1)</f>
        <v>Standard</v>
      </c>
      <c r="G1669" s="66">
        <v>116</v>
      </c>
      <c r="H1669" s="66">
        <v>199.19</v>
      </c>
      <c r="I1669" s="66">
        <v>70</v>
      </c>
    </row>
    <row r="1670" spans="2:9">
      <c r="B1670" s="64">
        <f t="shared" si="55"/>
        <v>45635</v>
      </c>
      <c r="C1670" s="65">
        <f t="shared" si="54"/>
        <v>2</v>
      </c>
      <c r="D1670" s="65">
        <f>IF(ISNUMBER(MATCH(B1670,Holidays!$E$5:$E$134,0)),1,'Data Export'!C1670)</f>
        <v>2</v>
      </c>
      <c r="E1670" s="66">
        <v>13</v>
      </c>
      <c r="F1670" s="66" t="str">
        <f ca="1">OFFSET('ToU Table'!$B$6,'Data Export'!E1670-1,'Data Export'!D1670-1)</f>
        <v>Standard</v>
      </c>
      <c r="G1670" s="66">
        <v>116</v>
      </c>
      <c r="H1670" s="66">
        <v>199.25</v>
      </c>
      <c r="I1670" s="66">
        <v>70</v>
      </c>
    </row>
    <row r="1671" spans="2:9">
      <c r="B1671" s="64">
        <f t="shared" si="55"/>
        <v>45635</v>
      </c>
      <c r="C1671" s="65">
        <f t="shared" si="54"/>
        <v>2</v>
      </c>
      <c r="D1671" s="65">
        <f>IF(ISNUMBER(MATCH(B1671,Holidays!$E$5:$E$134,0)),1,'Data Export'!C1671)</f>
        <v>2</v>
      </c>
      <c r="E1671" s="66">
        <v>14</v>
      </c>
      <c r="F1671" s="66" t="str">
        <f ca="1">OFFSET('ToU Table'!$B$6,'Data Export'!E1671-1,'Data Export'!D1671-1)</f>
        <v>Standard</v>
      </c>
      <c r="G1671" s="66">
        <v>126</v>
      </c>
      <c r="H1671" s="66">
        <v>199.35</v>
      </c>
      <c r="I1671" s="66">
        <v>55</v>
      </c>
    </row>
    <row r="1672" spans="2:9">
      <c r="B1672" s="64">
        <f t="shared" si="55"/>
        <v>45635</v>
      </c>
      <c r="C1672" s="65">
        <f t="shared" si="54"/>
        <v>2</v>
      </c>
      <c r="D1672" s="65">
        <f>IF(ISNUMBER(MATCH(B1672,Holidays!$E$5:$E$134,0)),1,'Data Export'!C1672)</f>
        <v>2</v>
      </c>
      <c r="E1672" s="66">
        <v>15</v>
      </c>
      <c r="F1672" s="66" t="str">
        <f ca="1">OFFSET('ToU Table'!$B$6,'Data Export'!E1672-1,'Data Export'!D1672-1)</f>
        <v>Standard</v>
      </c>
      <c r="G1672" s="66">
        <v>193.43</v>
      </c>
      <c r="H1672" s="66">
        <v>199.11</v>
      </c>
      <c r="I1672" s="66">
        <v>35</v>
      </c>
    </row>
    <row r="1673" spans="2:9">
      <c r="B1673" s="64">
        <f t="shared" si="55"/>
        <v>45635</v>
      </c>
      <c r="C1673" s="65">
        <f t="shared" si="54"/>
        <v>2</v>
      </c>
      <c r="D1673" s="65">
        <f>IF(ISNUMBER(MATCH(B1673,Holidays!$E$5:$E$134,0)),1,'Data Export'!C1673)</f>
        <v>2</v>
      </c>
      <c r="E1673" s="66">
        <v>16</v>
      </c>
      <c r="F1673" s="66" t="str">
        <f ca="1">OFFSET('ToU Table'!$B$6,'Data Export'!E1673-1,'Data Export'!D1673-1)</f>
        <v>Standard</v>
      </c>
      <c r="G1673" s="66">
        <v>233.52</v>
      </c>
      <c r="H1673" s="66">
        <v>233.91</v>
      </c>
      <c r="I1673" s="66">
        <v>5</v>
      </c>
    </row>
    <row r="1674" spans="2:9">
      <c r="B1674" s="64">
        <f t="shared" si="55"/>
        <v>45635</v>
      </c>
      <c r="C1674" s="65">
        <f t="shared" si="54"/>
        <v>2</v>
      </c>
      <c r="D1674" s="65">
        <f>IF(ISNUMBER(MATCH(B1674,Holidays!$E$5:$E$134,0)),1,'Data Export'!C1674)</f>
        <v>2</v>
      </c>
      <c r="E1674" s="66">
        <v>17</v>
      </c>
      <c r="F1674" s="66" t="str">
        <f ca="1">OFFSET('ToU Table'!$B$6,'Data Export'!E1674-1,'Data Export'!D1674-1)</f>
        <v>Standard</v>
      </c>
      <c r="G1674" s="66">
        <v>247.88</v>
      </c>
      <c r="H1674" s="66">
        <v>248.44</v>
      </c>
      <c r="I1674" s="66">
        <v>5</v>
      </c>
    </row>
    <row r="1675" spans="2:9">
      <c r="B1675" s="64">
        <f t="shared" si="55"/>
        <v>45635</v>
      </c>
      <c r="C1675" s="65">
        <f t="shared" si="54"/>
        <v>2</v>
      </c>
      <c r="D1675" s="65">
        <f>IF(ISNUMBER(MATCH(B1675,Holidays!$E$5:$E$134,0)),1,'Data Export'!C1675)</f>
        <v>2</v>
      </c>
      <c r="E1675" s="66">
        <v>18</v>
      </c>
      <c r="F1675" s="66" t="str">
        <f ca="1">OFFSET('ToU Table'!$B$6,'Data Export'!E1675-1,'Data Export'!D1675-1)</f>
        <v>Standard</v>
      </c>
      <c r="G1675" s="66">
        <v>362.92</v>
      </c>
      <c r="H1675" s="66">
        <v>362.92</v>
      </c>
      <c r="I1675" s="66">
        <v>1.8</v>
      </c>
    </row>
    <row r="1676" spans="2:9">
      <c r="B1676" s="64">
        <f t="shared" si="55"/>
        <v>45635</v>
      </c>
      <c r="C1676" s="65">
        <f t="shared" si="54"/>
        <v>2</v>
      </c>
      <c r="D1676" s="65">
        <f>IF(ISNUMBER(MATCH(B1676,Holidays!$E$5:$E$134,0)),1,'Data Export'!C1676)</f>
        <v>2</v>
      </c>
      <c r="E1676" s="66">
        <v>19</v>
      </c>
      <c r="F1676" s="66" t="str">
        <f ca="1">OFFSET('ToU Table'!$B$6,'Data Export'!E1676-1,'Data Export'!D1676-1)</f>
        <v>Peak</v>
      </c>
      <c r="G1676" s="66">
        <v>362.92</v>
      </c>
      <c r="H1676" s="66">
        <v>362.92</v>
      </c>
      <c r="I1676" s="66">
        <v>1.8</v>
      </c>
    </row>
    <row r="1677" spans="2:9">
      <c r="B1677" s="64">
        <f t="shared" si="55"/>
        <v>45635</v>
      </c>
      <c r="C1677" s="65">
        <f t="shared" si="54"/>
        <v>2</v>
      </c>
      <c r="D1677" s="65">
        <f>IF(ISNUMBER(MATCH(B1677,Holidays!$E$5:$E$134,0)),1,'Data Export'!C1677)</f>
        <v>2</v>
      </c>
      <c r="E1677" s="66">
        <v>20</v>
      </c>
      <c r="F1677" s="66" t="str">
        <f ca="1">OFFSET('ToU Table'!$B$6,'Data Export'!E1677-1,'Data Export'!D1677-1)</f>
        <v>Peak</v>
      </c>
      <c r="G1677" s="66">
        <v>362.92</v>
      </c>
      <c r="H1677" s="66">
        <v>362.92</v>
      </c>
      <c r="I1677" s="66">
        <v>1.8</v>
      </c>
    </row>
    <row r="1678" spans="2:9">
      <c r="B1678" s="64">
        <f t="shared" si="55"/>
        <v>45635</v>
      </c>
      <c r="C1678" s="65">
        <f t="shared" si="54"/>
        <v>2</v>
      </c>
      <c r="D1678" s="65">
        <f>IF(ISNUMBER(MATCH(B1678,Holidays!$E$5:$E$134,0)),1,'Data Export'!C1678)</f>
        <v>2</v>
      </c>
      <c r="E1678" s="66">
        <v>21</v>
      </c>
      <c r="F1678" s="66" t="str">
        <f ca="1">OFFSET('ToU Table'!$B$6,'Data Export'!E1678-1,'Data Export'!D1678-1)</f>
        <v>Peak</v>
      </c>
      <c r="G1678" s="66">
        <v>303.22000000000003</v>
      </c>
      <c r="H1678" s="66">
        <v>362.92</v>
      </c>
      <c r="I1678" s="66">
        <v>195</v>
      </c>
    </row>
    <row r="1679" spans="2:9">
      <c r="B1679" s="64">
        <f t="shared" si="55"/>
        <v>45635</v>
      </c>
      <c r="C1679" s="65">
        <f t="shared" si="54"/>
        <v>2</v>
      </c>
      <c r="D1679" s="65">
        <f>IF(ISNUMBER(MATCH(B1679,Holidays!$E$5:$E$134,0)),1,'Data Export'!C1679)</f>
        <v>2</v>
      </c>
      <c r="E1679" s="66">
        <v>22</v>
      </c>
      <c r="F1679" s="66" t="str">
        <f ca="1">OFFSET('ToU Table'!$B$6,'Data Export'!E1679-1,'Data Export'!D1679-1)</f>
        <v>Standard</v>
      </c>
      <c r="G1679" s="66">
        <v>129.97</v>
      </c>
      <c r="H1679" s="66">
        <v>362.92</v>
      </c>
      <c r="I1679" s="66">
        <v>115</v>
      </c>
    </row>
    <row r="1680" spans="2:9">
      <c r="B1680" s="64">
        <f t="shared" si="55"/>
        <v>45635</v>
      </c>
      <c r="C1680" s="65">
        <f t="shared" si="54"/>
        <v>2</v>
      </c>
      <c r="D1680" s="65">
        <f>IF(ISNUMBER(MATCH(B1680,Holidays!$E$5:$E$134,0)),1,'Data Export'!C1680)</f>
        <v>2</v>
      </c>
      <c r="E1680" s="66">
        <v>23</v>
      </c>
      <c r="F1680" s="66" t="str">
        <f ca="1">OFFSET('ToU Table'!$B$6,'Data Export'!E1680-1,'Data Export'!D1680-1)</f>
        <v>Off-peak</v>
      </c>
      <c r="G1680" s="66">
        <v>105.44</v>
      </c>
      <c r="H1680" s="66">
        <v>349.94</v>
      </c>
      <c r="I1680" s="66">
        <v>47</v>
      </c>
    </row>
    <row r="1681" spans="2:9">
      <c r="B1681" s="64">
        <f t="shared" si="55"/>
        <v>45635</v>
      </c>
      <c r="C1681" s="65">
        <f t="shared" si="54"/>
        <v>2</v>
      </c>
      <c r="D1681" s="65">
        <f>IF(ISNUMBER(MATCH(B1681,Holidays!$E$5:$E$134,0)),1,'Data Export'!C1681)</f>
        <v>2</v>
      </c>
      <c r="E1681" s="66">
        <v>24</v>
      </c>
      <c r="F1681" s="66" t="str">
        <f ca="1">OFFSET('ToU Table'!$B$6,'Data Export'!E1681-1,'Data Export'!D1681-1)</f>
        <v>Off-peak</v>
      </c>
      <c r="G1681" s="66">
        <v>98</v>
      </c>
      <c r="H1681" s="66">
        <v>188.92</v>
      </c>
      <c r="I1681" s="66">
        <v>1</v>
      </c>
    </row>
    <row r="1682" spans="2:9">
      <c r="B1682" s="64">
        <f t="shared" si="55"/>
        <v>45636</v>
      </c>
      <c r="C1682" s="65">
        <f t="shared" si="54"/>
        <v>3</v>
      </c>
      <c r="D1682" s="65">
        <f>IF(ISNUMBER(MATCH(B1682,Holidays!$E$5:$E$134,0)),1,'Data Export'!C1682)</f>
        <v>3</v>
      </c>
      <c r="E1682" s="66">
        <v>1</v>
      </c>
      <c r="F1682" s="66" t="str">
        <f ca="1">OFFSET('ToU Table'!$B$6,'Data Export'!E1682-1,'Data Export'!D1682-1)</f>
        <v>Off-peak</v>
      </c>
      <c r="G1682" s="66">
        <v>105.24</v>
      </c>
      <c r="H1682" s="66">
        <v>184.45</v>
      </c>
      <c r="I1682" s="66">
        <v>0</v>
      </c>
    </row>
    <row r="1683" spans="2:9">
      <c r="B1683" s="64">
        <f t="shared" si="55"/>
        <v>45636</v>
      </c>
      <c r="C1683" s="65">
        <f t="shared" si="54"/>
        <v>3</v>
      </c>
      <c r="D1683" s="65">
        <f>IF(ISNUMBER(MATCH(B1683,Holidays!$E$5:$E$134,0)),1,'Data Export'!C1683)</f>
        <v>3</v>
      </c>
      <c r="E1683" s="66">
        <v>2</v>
      </c>
      <c r="F1683" s="66" t="str">
        <f ca="1">OFFSET('ToU Table'!$B$6,'Data Export'!E1683-1,'Data Export'!D1683-1)</f>
        <v>Off-peak</v>
      </c>
      <c r="G1683" s="66">
        <v>105.99</v>
      </c>
      <c r="H1683" s="66">
        <v>184.45</v>
      </c>
      <c r="I1683" s="66">
        <v>0</v>
      </c>
    </row>
    <row r="1684" spans="2:9">
      <c r="B1684" s="64">
        <f t="shared" si="55"/>
        <v>45636</v>
      </c>
      <c r="C1684" s="65">
        <f t="shared" si="54"/>
        <v>3</v>
      </c>
      <c r="D1684" s="65">
        <f>IF(ISNUMBER(MATCH(B1684,Holidays!$E$5:$E$134,0)),1,'Data Export'!C1684)</f>
        <v>3</v>
      </c>
      <c r="E1684" s="66">
        <v>3</v>
      </c>
      <c r="F1684" s="66" t="str">
        <f ca="1">OFFSET('ToU Table'!$B$6,'Data Export'!E1684-1,'Data Export'!D1684-1)</f>
        <v>Off-peak</v>
      </c>
      <c r="G1684" s="66">
        <v>105.99</v>
      </c>
      <c r="H1684" s="66">
        <v>184.45</v>
      </c>
      <c r="I1684" s="66">
        <v>0</v>
      </c>
    </row>
    <row r="1685" spans="2:9">
      <c r="B1685" s="64">
        <f t="shared" si="55"/>
        <v>45636</v>
      </c>
      <c r="C1685" s="65">
        <f t="shared" si="54"/>
        <v>3</v>
      </c>
      <c r="D1685" s="65">
        <f>IF(ISNUMBER(MATCH(B1685,Holidays!$E$5:$E$134,0)),1,'Data Export'!C1685)</f>
        <v>3</v>
      </c>
      <c r="E1685" s="66">
        <v>4</v>
      </c>
      <c r="F1685" s="66" t="str">
        <f ca="1">OFFSET('ToU Table'!$B$6,'Data Export'!E1685-1,'Data Export'!D1685-1)</f>
        <v>Off-peak</v>
      </c>
      <c r="G1685" s="66">
        <v>105.99</v>
      </c>
      <c r="H1685" s="66">
        <v>184.45</v>
      </c>
      <c r="I1685" s="66">
        <v>0</v>
      </c>
    </row>
    <row r="1686" spans="2:9">
      <c r="B1686" s="64">
        <f t="shared" si="55"/>
        <v>45636</v>
      </c>
      <c r="C1686" s="65">
        <f t="shared" si="54"/>
        <v>3</v>
      </c>
      <c r="D1686" s="65">
        <f>IF(ISNUMBER(MATCH(B1686,Holidays!$E$5:$E$134,0)),1,'Data Export'!C1686)</f>
        <v>3</v>
      </c>
      <c r="E1686" s="66">
        <v>5</v>
      </c>
      <c r="F1686" s="66" t="str">
        <f ca="1">OFFSET('ToU Table'!$B$6,'Data Export'!E1686-1,'Data Export'!D1686-1)</f>
        <v>Off-peak</v>
      </c>
      <c r="G1686" s="66">
        <v>105.99</v>
      </c>
      <c r="H1686" s="66">
        <v>204.57</v>
      </c>
      <c r="I1686" s="66">
        <v>5</v>
      </c>
    </row>
    <row r="1687" spans="2:9">
      <c r="B1687" s="64">
        <f t="shared" si="55"/>
        <v>45636</v>
      </c>
      <c r="C1687" s="65">
        <f t="shared" si="54"/>
        <v>3</v>
      </c>
      <c r="D1687" s="65">
        <f>IF(ISNUMBER(MATCH(B1687,Holidays!$E$5:$E$134,0)),1,'Data Export'!C1687)</f>
        <v>3</v>
      </c>
      <c r="E1687" s="66">
        <v>6</v>
      </c>
      <c r="F1687" s="66" t="str">
        <f ca="1">OFFSET('ToU Table'!$B$6,'Data Export'!E1687-1,'Data Export'!D1687-1)</f>
        <v>Off-peak</v>
      </c>
      <c r="G1687" s="66">
        <v>328.97</v>
      </c>
      <c r="H1687" s="66">
        <v>356.91</v>
      </c>
      <c r="I1687" s="66">
        <v>25</v>
      </c>
    </row>
    <row r="1688" spans="2:9">
      <c r="B1688" s="64">
        <f t="shared" si="55"/>
        <v>45636</v>
      </c>
      <c r="C1688" s="65">
        <f t="shared" si="54"/>
        <v>3</v>
      </c>
      <c r="D1688" s="65">
        <f>IF(ISNUMBER(MATCH(B1688,Holidays!$E$5:$E$134,0)),1,'Data Export'!C1688)</f>
        <v>3</v>
      </c>
      <c r="E1688" s="66">
        <v>7</v>
      </c>
      <c r="F1688" s="66" t="str">
        <f ca="1">OFFSET('ToU Table'!$B$6,'Data Export'!E1688-1,'Data Export'!D1688-1)</f>
        <v>Standard</v>
      </c>
      <c r="G1688" s="66">
        <v>318.83999999999997</v>
      </c>
      <c r="H1688" s="66">
        <v>350</v>
      </c>
      <c r="I1688" s="66">
        <v>0</v>
      </c>
    </row>
    <row r="1689" spans="2:9">
      <c r="B1689" s="64">
        <f t="shared" si="55"/>
        <v>45636</v>
      </c>
      <c r="C1689" s="65">
        <f t="shared" si="54"/>
        <v>3</v>
      </c>
      <c r="D1689" s="65">
        <f>IF(ISNUMBER(MATCH(B1689,Holidays!$E$5:$E$134,0)),1,'Data Export'!C1689)</f>
        <v>3</v>
      </c>
      <c r="E1689" s="66">
        <v>8</v>
      </c>
      <c r="F1689" s="66" t="str">
        <f ca="1">OFFSET('ToU Table'!$B$6,'Data Export'!E1689-1,'Data Export'!D1689-1)</f>
        <v>Peak</v>
      </c>
      <c r="G1689" s="66">
        <v>192</v>
      </c>
      <c r="H1689" s="66">
        <v>356.91</v>
      </c>
      <c r="I1689" s="66">
        <v>80</v>
      </c>
    </row>
    <row r="1690" spans="2:9">
      <c r="B1690" s="64">
        <f t="shared" si="55"/>
        <v>45636</v>
      </c>
      <c r="C1690" s="65">
        <f t="shared" si="54"/>
        <v>3</v>
      </c>
      <c r="D1690" s="65">
        <f>IF(ISNUMBER(MATCH(B1690,Holidays!$E$5:$E$134,0)),1,'Data Export'!C1690)</f>
        <v>3</v>
      </c>
      <c r="E1690" s="66">
        <v>9</v>
      </c>
      <c r="F1690" s="66" t="str">
        <f ca="1">OFFSET('ToU Table'!$B$6,'Data Export'!E1690-1,'Data Export'!D1690-1)</f>
        <v>Peak</v>
      </c>
      <c r="G1690" s="66">
        <v>161</v>
      </c>
      <c r="H1690" s="66">
        <v>356.91</v>
      </c>
      <c r="I1690" s="66">
        <v>80</v>
      </c>
    </row>
    <row r="1691" spans="2:9">
      <c r="B1691" s="64">
        <f t="shared" si="55"/>
        <v>45636</v>
      </c>
      <c r="C1691" s="65">
        <f t="shared" si="54"/>
        <v>3</v>
      </c>
      <c r="D1691" s="65">
        <f>IF(ISNUMBER(MATCH(B1691,Holidays!$E$5:$E$134,0)),1,'Data Export'!C1691)</f>
        <v>3</v>
      </c>
      <c r="E1691" s="66">
        <v>10</v>
      </c>
      <c r="F1691" s="66" t="str">
        <f ca="1">OFFSET('ToU Table'!$B$6,'Data Export'!E1691-1,'Data Export'!D1691-1)</f>
        <v>Peak</v>
      </c>
      <c r="G1691" s="66">
        <v>160.99</v>
      </c>
      <c r="H1691" s="66">
        <v>356.91</v>
      </c>
      <c r="I1691" s="66">
        <v>85</v>
      </c>
    </row>
    <row r="1692" spans="2:9">
      <c r="B1692" s="64">
        <f t="shared" si="55"/>
        <v>45636</v>
      </c>
      <c r="C1692" s="65">
        <f t="shared" si="54"/>
        <v>3</v>
      </c>
      <c r="D1692" s="65">
        <f>IF(ISNUMBER(MATCH(B1692,Holidays!$E$5:$E$134,0)),1,'Data Export'!C1692)</f>
        <v>3</v>
      </c>
      <c r="E1692" s="66">
        <v>11</v>
      </c>
      <c r="F1692" s="66" t="str">
        <f ca="1">OFFSET('ToU Table'!$B$6,'Data Export'!E1692-1,'Data Export'!D1692-1)</f>
        <v>Standard</v>
      </c>
      <c r="G1692" s="66">
        <v>116</v>
      </c>
      <c r="H1692" s="66">
        <v>199.41</v>
      </c>
      <c r="I1692" s="66">
        <v>17.3</v>
      </c>
    </row>
    <row r="1693" spans="2:9">
      <c r="B1693" s="64">
        <f t="shared" si="55"/>
        <v>45636</v>
      </c>
      <c r="C1693" s="65">
        <f t="shared" si="54"/>
        <v>3</v>
      </c>
      <c r="D1693" s="65">
        <f>IF(ISNUMBER(MATCH(B1693,Holidays!$E$5:$E$134,0)),1,'Data Export'!C1693)</f>
        <v>3</v>
      </c>
      <c r="E1693" s="66">
        <v>12</v>
      </c>
      <c r="F1693" s="66" t="str">
        <f ca="1">OFFSET('ToU Table'!$B$6,'Data Export'!E1693-1,'Data Export'!D1693-1)</f>
        <v>Standard</v>
      </c>
      <c r="G1693" s="66">
        <v>106</v>
      </c>
      <c r="H1693" s="66">
        <v>199.39</v>
      </c>
      <c r="I1693" s="66">
        <v>17.3</v>
      </c>
    </row>
    <row r="1694" spans="2:9">
      <c r="B1694" s="64">
        <f t="shared" si="55"/>
        <v>45636</v>
      </c>
      <c r="C1694" s="65">
        <f t="shared" si="54"/>
        <v>3</v>
      </c>
      <c r="D1694" s="65">
        <f>IF(ISNUMBER(MATCH(B1694,Holidays!$E$5:$E$134,0)),1,'Data Export'!C1694)</f>
        <v>3</v>
      </c>
      <c r="E1694" s="66">
        <v>13</v>
      </c>
      <c r="F1694" s="66" t="str">
        <f ca="1">OFFSET('ToU Table'!$B$6,'Data Export'!E1694-1,'Data Export'!D1694-1)</f>
        <v>Standard</v>
      </c>
      <c r="G1694" s="66">
        <v>106</v>
      </c>
      <c r="H1694" s="66">
        <v>199.39</v>
      </c>
      <c r="I1694" s="66">
        <v>17.3</v>
      </c>
    </row>
    <row r="1695" spans="2:9">
      <c r="B1695" s="64">
        <f t="shared" si="55"/>
        <v>45636</v>
      </c>
      <c r="C1695" s="65">
        <f t="shared" si="54"/>
        <v>3</v>
      </c>
      <c r="D1695" s="65">
        <f>IF(ISNUMBER(MATCH(B1695,Holidays!$E$5:$E$134,0)),1,'Data Export'!C1695)</f>
        <v>3</v>
      </c>
      <c r="E1695" s="66">
        <v>14</v>
      </c>
      <c r="F1695" s="66" t="str">
        <f ca="1">OFFSET('ToU Table'!$B$6,'Data Export'!E1695-1,'Data Export'!D1695-1)</f>
        <v>Standard</v>
      </c>
      <c r="G1695" s="66">
        <v>116</v>
      </c>
      <c r="H1695" s="66">
        <v>199.44</v>
      </c>
      <c r="I1695" s="66">
        <v>17.3</v>
      </c>
    </row>
    <row r="1696" spans="2:9">
      <c r="B1696" s="64">
        <f t="shared" si="55"/>
        <v>45636</v>
      </c>
      <c r="C1696" s="65">
        <f t="shared" si="54"/>
        <v>3</v>
      </c>
      <c r="D1696" s="65">
        <f>IF(ISNUMBER(MATCH(B1696,Holidays!$E$5:$E$134,0)),1,'Data Export'!C1696)</f>
        <v>3</v>
      </c>
      <c r="E1696" s="66">
        <v>15</v>
      </c>
      <c r="F1696" s="66" t="str">
        <f ca="1">OFFSET('ToU Table'!$B$6,'Data Export'!E1696-1,'Data Export'!D1696-1)</f>
        <v>Standard</v>
      </c>
      <c r="G1696" s="66">
        <v>120.99</v>
      </c>
      <c r="H1696" s="66">
        <v>299.92</v>
      </c>
      <c r="I1696" s="66">
        <v>24.3</v>
      </c>
    </row>
    <row r="1697" spans="2:9">
      <c r="B1697" s="64">
        <f t="shared" si="55"/>
        <v>45636</v>
      </c>
      <c r="C1697" s="65">
        <f t="shared" si="54"/>
        <v>3</v>
      </c>
      <c r="D1697" s="65">
        <f>IF(ISNUMBER(MATCH(B1697,Holidays!$E$5:$E$134,0)),1,'Data Export'!C1697)</f>
        <v>3</v>
      </c>
      <c r="E1697" s="66">
        <v>16</v>
      </c>
      <c r="F1697" s="66" t="str">
        <f ca="1">OFFSET('ToU Table'!$B$6,'Data Export'!E1697-1,'Data Export'!D1697-1)</f>
        <v>Standard</v>
      </c>
      <c r="G1697" s="66">
        <v>121</v>
      </c>
      <c r="H1697" s="66">
        <v>232.69</v>
      </c>
      <c r="I1697" s="66">
        <v>22.3</v>
      </c>
    </row>
    <row r="1698" spans="2:9">
      <c r="B1698" s="64">
        <f t="shared" si="55"/>
        <v>45636</v>
      </c>
      <c r="C1698" s="65">
        <f t="shared" si="54"/>
        <v>3</v>
      </c>
      <c r="D1698" s="65">
        <f>IF(ISNUMBER(MATCH(B1698,Holidays!$E$5:$E$134,0)),1,'Data Export'!C1698)</f>
        <v>3</v>
      </c>
      <c r="E1698" s="66">
        <v>17</v>
      </c>
      <c r="F1698" s="66" t="str">
        <f ca="1">OFFSET('ToU Table'!$B$6,'Data Export'!E1698-1,'Data Export'!D1698-1)</f>
        <v>Standard</v>
      </c>
      <c r="G1698" s="66">
        <v>116</v>
      </c>
      <c r="H1698" s="66">
        <v>247</v>
      </c>
      <c r="I1698" s="66">
        <v>22.3</v>
      </c>
    </row>
    <row r="1699" spans="2:9">
      <c r="B1699" s="64">
        <f t="shared" si="55"/>
        <v>45636</v>
      </c>
      <c r="C1699" s="65">
        <f t="shared" si="54"/>
        <v>3</v>
      </c>
      <c r="D1699" s="65">
        <f>IF(ISNUMBER(MATCH(B1699,Holidays!$E$5:$E$134,0)),1,'Data Export'!C1699)</f>
        <v>3</v>
      </c>
      <c r="E1699" s="66">
        <v>18</v>
      </c>
      <c r="F1699" s="66" t="str">
        <f ca="1">OFFSET('ToU Table'!$B$6,'Data Export'!E1699-1,'Data Export'!D1699-1)</f>
        <v>Standard</v>
      </c>
      <c r="G1699" s="66">
        <v>356.91</v>
      </c>
      <c r="H1699" s="66">
        <v>356.91</v>
      </c>
      <c r="I1699" s="66">
        <v>21.8</v>
      </c>
    </row>
    <row r="1700" spans="2:9">
      <c r="B1700" s="64">
        <f t="shared" si="55"/>
        <v>45636</v>
      </c>
      <c r="C1700" s="65">
        <f t="shared" si="54"/>
        <v>3</v>
      </c>
      <c r="D1700" s="65">
        <f>IF(ISNUMBER(MATCH(B1700,Holidays!$E$5:$E$134,0)),1,'Data Export'!C1700)</f>
        <v>3</v>
      </c>
      <c r="E1700" s="66">
        <v>19</v>
      </c>
      <c r="F1700" s="66" t="str">
        <f ca="1">OFFSET('ToU Table'!$B$6,'Data Export'!E1700-1,'Data Export'!D1700-1)</f>
        <v>Peak</v>
      </c>
      <c r="G1700" s="66">
        <v>356.91</v>
      </c>
      <c r="H1700" s="66">
        <v>356.91</v>
      </c>
      <c r="I1700" s="66">
        <v>1.8</v>
      </c>
    </row>
    <row r="1701" spans="2:9">
      <c r="B1701" s="64">
        <f t="shared" si="55"/>
        <v>45636</v>
      </c>
      <c r="C1701" s="65">
        <f t="shared" si="54"/>
        <v>3</v>
      </c>
      <c r="D1701" s="65">
        <f>IF(ISNUMBER(MATCH(B1701,Holidays!$E$5:$E$134,0)),1,'Data Export'!C1701)</f>
        <v>3</v>
      </c>
      <c r="E1701" s="66">
        <v>20</v>
      </c>
      <c r="F1701" s="66" t="str">
        <f ca="1">OFFSET('ToU Table'!$B$6,'Data Export'!E1701-1,'Data Export'!D1701-1)</f>
        <v>Peak</v>
      </c>
      <c r="G1701" s="66">
        <v>356.91</v>
      </c>
      <c r="H1701" s="66">
        <v>356.91</v>
      </c>
      <c r="I1701" s="66">
        <v>1.8</v>
      </c>
    </row>
    <row r="1702" spans="2:9">
      <c r="B1702" s="64">
        <f t="shared" si="55"/>
        <v>45636</v>
      </c>
      <c r="C1702" s="65">
        <f t="shared" si="54"/>
        <v>3</v>
      </c>
      <c r="D1702" s="65">
        <f>IF(ISNUMBER(MATCH(B1702,Holidays!$E$5:$E$134,0)),1,'Data Export'!C1702)</f>
        <v>3</v>
      </c>
      <c r="E1702" s="66">
        <v>21</v>
      </c>
      <c r="F1702" s="66" t="str">
        <f ca="1">OFFSET('ToU Table'!$B$6,'Data Export'!E1702-1,'Data Export'!D1702-1)</f>
        <v>Peak</v>
      </c>
      <c r="G1702" s="66">
        <v>356.91</v>
      </c>
      <c r="H1702" s="66">
        <v>356.91</v>
      </c>
      <c r="I1702" s="66">
        <v>1.8</v>
      </c>
    </row>
    <row r="1703" spans="2:9">
      <c r="B1703" s="64">
        <f t="shared" si="55"/>
        <v>45636</v>
      </c>
      <c r="C1703" s="65">
        <f t="shared" si="54"/>
        <v>3</v>
      </c>
      <c r="D1703" s="65">
        <f>IF(ISNUMBER(MATCH(B1703,Holidays!$E$5:$E$134,0)),1,'Data Export'!C1703)</f>
        <v>3</v>
      </c>
      <c r="E1703" s="66">
        <v>22</v>
      </c>
      <c r="F1703" s="66" t="str">
        <f ca="1">OFFSET('ToU Table'!$B$6,'Data Export'!E1703-1,'Data Export'!D1703-1)</f>
        <v>Standard</v>
      </c>
      <c r="G1703" s="66">
        <v>353.24</v>
      </c>
      <c r="H1703" s="66">
        <v>356.91</v>
      </c>
      <c r="I1703" s="66">
        <v>0</v>
      </c>
    </row>
    <row r="1704" spans="2:9">
      <c r="B1704" s="64">
        <f t="shared" si="55"/>
        <v>45636</v>
      </c>
      <c r="C1704" s="65">
        <f t="shared" si="54"/>
        <v>3</v>
      </c>
      <c r="D1704" s="65">
        <f>IF(ISNUMBER(MATCH(B1704,Holidays!$E$5:$E$134,0)),1,'Data Export'!C1704)</f>
        <v>3</v>
      </c>
      <c r="E1704" s="66">
        <v>23</v>
      </c>
      <c r="F1704" s="66" t="str">
        <f ca="1">OFFSET('ToU Table'!$B$6,'Data Export'!E1704-1,'Data Export'!D1704-1)</f>
        <v>Off-peak</v>
      </c>
      <c r="G1704" s="66">
        <v>112.38</v>
      </c>
      <c r="H1704" s="66">
        <v>177.45</v>
      </c>
      <c r="I1704" s="66">
        <v>0</v>
      </c>
    </row>
    <row r="1705" spans="2:9">
      <c r="B1705" s="64">
        <f t="shared" si="55"/>
        <v>45636</v>
      </c>
      <c r="C1705" s="65">
        <f t="shared" si="54"/>
        <v>3</v>
      </c>
      <c r="D1705" s="65">
        <f>IF(ISNUMBER(MATCH(B1705,Holidays!$E$5:$E$134,0)),1,'Data Export'!C1705)</f>
        <v>3</v>
      </c>
      <c r="E1705" s="66">
        <v>24</v>
      </c>
      <c r="F1705" s="66" t="str">
        <f ca="1">OFFSET('ToU Table'!$B$6,'Data Export'!E1705-1,'Data Export'!D1705-1)</f>
        <v>Off-peak</v>
      </c>
      <c r="G1705" s="66">
        <v>105.99</v>
      </c>
      <c r="H1705" s="66">
        <v>177.45</v>
      </c>
      <c r="I1705" s="66">
        <v>0</v>
      </c>
    </row>
    <row r="1706" spans="2:9">
      <c r="B1706" s="64">
        <f t="shared" si="55"/>
        <v>45637</v>
      </c>
      <c r="C1706" s="65">
        <f t="shared" si="54"/>
        <v>4</v>
      </c>
      <c r="D1706" s="65">
        <f>IF(ISNUMBER(MATCH(B1706,Holidays!$E$5:$E$134,0)),1,'Data Export'!C1706)</f>
        <v>4</v>
      </c>
      <c r="E1706" s="66">
        <v>1</v>
      </c>
      <c r="F1706" s="66" t="str">
        <f ca="1">OFFSET('ToU Table'!$B$6,'Data Export'!E1706-1,'Data Export'!D1706-1)</f>
        <v>Off-peak</v>
      </c>
      <c r="G1706" s="66">
        <v>103.17</v>
      </c>
      <c r="H1706" s="66">
        <v>178.6</v>
      </c>
      <c r="I1706" s="66">
        <v>31</v>
      </c>
    </row>
    <row r="1707" spans="2:9">
      <c r="B1707" s="64">
        <f t="shared" si="55"/>
        <v>45637</v>
      </c>
      <c r="C1707" s="65">
        <f t="shared" ref="C1707:C1770" si="56">WEEKDAY(B1707)</f>
        <v>4</v>
      </c>
      <c r="D1707" s="65">
        <f>IF(ISNUMBER(MATCH(B1707,Holidays!$E$5:$E$134,0)),1,'Data Export'!C1707)</f>
        <v>4</v>
      </c>
      <c r="E1707" s="66">
        <v>2</v>
      </c>
      <c r="F1707" s="66" t="str">
        <f ca="1">OFFSET('ToU Table'!$B$6,'Data Export'!E1707-1,'Data Export'!D1707-1)</f>
        <v>Off-peak</v>
      </c>
      <c r="G1707" s="66">
        <v>105.99</v>
      </c>
      <c r="H1707" s="66">
        <v>179.13</v>
      </c>
      <c r="I1707" s="66">
        <v>31</v>
      </c>
    </row>
    <row r="1708" spans="2:9">
      <c r="B1708" s="64">
        <f t="shared" si="55"/>
        <v>45637</v>
      </c>
      <c r="C1708" s="65">
        <f t="shared" si="56"/>
        <v>4</v>
      </c>
      <c r="D1708" s="65">
        <f>IF(ISNUMBER(MATCH(B1708,Holidays!$E$5:$E$134,0)),1,'Data Export'!C1708)</f>
        <v>4</v>
      </c>
      <c r="E1708" s="66">
        <v>3</v>
      </c>
      <c r="F1708" s="66" t="str">
        <f ca="1">OFFSET('ToU Table'!$B$6,'Data Export'!E1708-1,'Data Export'!D1708-1)</f>
        <v>Off-peak</v>
      </c>
      <c r="G1708" s="66">
        <v>105.99</v>
      </c>
      <c r="H1708" s="66">
        <v>179.13</v>
      </c>
      <c r="I1708" s="66">
        <v>31</v>
      </c>
    </row>
    <row r="1709" spans="2:9">
      <c r="B1709" s="64">
        <f t="shared" si="55"/>
        <v>45637</v>
      </c>
      <c r="C1709" s="65">
        <f t="shared" si="56"/>
        <v>4</v>
      </c>
      <c r="D1709" s="65">
        <f>IF(ISNUMBER(MATCH(B1709,Holidays!$E$5:$E$134,0)),1,'Data Export'!C1709)</f>
        <v>4</v>
      </c>
      <c r="E1709" s="66">
        <v>4</v>
      </c>
      <c r="F1709" s="66" t="str">
        <f ca="1">OFFSET('ToU Table'!$B$6,'Data Export'!E1709-1,'Data Export'!D1709-1)</f>
        <v>Off-peak</v>
      </c>
      <c r="G1709" s="66">
        <v>102.9</v>
      </c>
      <c r="H1709" s="66">
        <v>179</v>
      </c>
      <c r="I1709" s="66">
        <v>45.7</v>
      </c>
    </row>
    <row r="1710" spans="2:9">
      <c r="B1710" s="64">
        <f t="shared" si="55"/>
        <v>45637</v>
      </c>
      <c r="C1710" s="65">
        <f t="shared" si="56"/>
        <v>4</v>
      </c>
      <c r="D1710" s="65">
        <f>IF(ISNUMBER(MATCH(B1710,Holidays!$E$5:$E$134,0)),1,'Data Export'!C1710)</f>
        <v>4</v>
      </c>
      <c r="E1710" s="66">
        <v>5</v>
      </c>
      <c r="F1710" s="66" t="str">
        <f ca="1">OFFSET('ToU Table'!$B$6,'Data Export'!E1710-1,'Data Export'!D1710-1)</f>
        <v>Off-peak</v>
      </c>
      <c r="G1710" s="66">
        <v>105.58</v>
      </c>
      <c r="H1710" s="66">
        <v>204.14</v>
      </c>
      <c r="I1710" s="66">
        <v>36</v>
      </c>
    </row>
    <row r="1711" spans="2:9">
      <c r="B1711" s="64">
        <f t="shared" si="55"/>
        <v>45637</v>
      </c>
      <c r="C1711" s="65">
        <f t="shared" si="56"/>
        <v>4</v>
      </c>
      <c r="D1711" s="65">
        <f>IF(ISNUMBER(MATCH(B1711,Holidays!$E$5:$E$134,0)),1,'Data Export'!C1711)</f>
        <v>4</v>
      </c>
      <c r="E1711" s="66">
        <v>6</v>
      </c>
      <c r="F1711" s="66" t="str">
        <f ca="1">OFFSET('ToU Table'!$B$6,'Data Export'!E1711-1,'Data Export'!D1711-1)</f>
        <v>Off-peak</v>
      </c>
      <c r="G1711" s="66">
        <v>354.4</v>
      </c>
      <c r="H1711" s="66">
        <v>361.67</v>
      </c>
      <c r="I1711" s="66">
        <v>25</v>
      </c>
    </row>
    <row r="1712" spans="2:9">
      <c r="B1712" s="64">
        <f t="shared" si="55"/>
        <v>45637</v>
      </c>
      <c r="C1712" s="65">
        <f t="shared" si="56"/>
        <v>4</v>
      </c>
      <c r="D1712" s="65">
        <f>IF(ISNUMBER(MATCH(B1712,Holidays!$E$5:$E$134,0)),1,'Data Export'!C1712)</f>
        <v>4</v>
      </c>
      <c r="E1712" s="66">
        <v>7</v>
      </c>
      <c r="F1712" s="66" t="str">
        <f ca="1">OFFSET('ToU Table'!$B$6,'Data Export'!E1712-1,'Data Export'!D1712-1)</f>
        <v>Standard</v>
      </c>
      <c r="G1712" s="66">
        <v>332.56</v>
      </c>
      <c r="H1712" s="66">
        <v>350</v>
      </c>
      <c r="I1712" s="66">
        <v>0</v>
      </c>
    </row>
    <row r="1713" spans="2:9">
      <c r="B1713" s="64">
        <f t="shared" si="55"/>
        <v>45637</v>
      </c>
      <c r="C1713" s="65">
        <f t="shared" si="56"/>
        <v>4</v>
      </c>
      <c r="D1713" s="65">
        <f>IF(ISNUMBER(MATCH(B1713,Holidays!$E$5:$E$134,0)),1,'Data Export'!C1713)</f>
        <v>4</v>
      </c>
      <c r="E1713" s="66">
        <v>8</v>
      </c>
      <c r="F1713" s="66" t="str">
        <f ca="1">OFFSET('ToU Table'!$B$6,'Data Export'!E1713-1,'Data Export'!D1713-1)</f>
        <v>Peak</v>
      </c>
      <c r="G1713" s="66">
        <v>192</v>
      </c>
      <c r="H1713" s="66">
        <v>364</v>
      </c>
      <c r="I1713" s="66">
        <v>55</v>
      </c>
    </row>
    <row r="1714" spans="2:9">
      <c r="B1714" s="64">
        <f t="shared" si="55"/>
        <v>45637</v>
      </c>
      <c r="C1714" s="65">
        <f t="shared" si="56"/>
        <v>4</v>
      </c>
      <c r="D1714" s="65">
        <f>IF(ISNUMBER(MATCH(B1714,Holidays!$E$5:$E$134,0)),1,'Data Export'!C1714)</f>
        <v>4</v>
      </c>
      <c r="E1714" s="66">
        <v>9</v>
      </c>
      <c r="F1714" s="66" t="str">
        <f ca="1">OFFSET('ToU Table'!$B$6,'Data Export'!E1714-1,'Data Export'!D1714-1)</f>
        <v>Peak</v>
      </c>
      <c r="G1714" s="66">
        <v>161</v>
      </c>
      <c r="H1714" s="66">
        <v>364</v>
      </c>
      <c r="I1714" s="66">
        <v>75</v>
      </c>
    </row>
    <row r="1715" spans="2:9">
      <c r="B1715" s="64">
        <f t="shared" si="55"/>
        <v>45637</v>
      </c>
      <c r="C1715" s="65">
        <f t="shared" si="56"/>
        <v>4</v>
      </c>
      <c r="D1715" s="65">
        <f>IF(ISNUMBER(MATCH(B1715,Holidays!$E$5:$E$134,0)),1,'Data Export'!C1715)</f>
        <v>4</v>
      </c>
      <c r="E1715" s="66">
        <v>10</v>
      </c>
      <c r="F1715" s="66" t="str">
        <f ca="1">OFFSET('ToU Table'!$B$6,'Data Export'!E1715-1,'Data Export'!D1715-1)</f>
        <v>Peak</v>
      </c>
      <c r="G1715" s="66">
        <v>161</v>
      </c>
      <c r="H1715" s="66">
        <v>364</v>
      </c>
      <c r="I1715" s="66">
        <v>75</v>
      </c>
    </row>
    <row r="1716" spans="2:9">
      <c r="B1716" s="64">
        <f t="shared" si="55"/>
        <v>45637</v>
      </c>
      <c r="C1716" s="65">
        <f t="shared" si="56"/>
        <v>4</v>
      </c>
      <c r="D1716" s="65">
        <f>IF(ISNUMBER(MATCH(B1716,Holidays!$E$5:$E$134,0)),1,'Data Export'!C1716)</f>
        <v>4</v>
      </c>
      <c r="E1716" s="66">
        <v>11</v>
      </c>
      <c r="F1716" s="66" t="str">
        <f ca="1">OFFSET('ToU Table'!$B$6,'Data Export'!E1716-1,'Data Export'!D1716-1)</f>
        <v>Standard</v>
      </c>
      <c r="G1716" s="66">
        <v>121</v>
      </c>
      <c r="H1716" s="66">
        <v>208.94</v>
      </c>
      <c r="I1716" s="66">
        <v>27.8</v>
      </c>
    </row>
    <row r="1717" spans="2:9">
      <c r="B1717" s="64">
        <f t="shared" si="55"/>
        <v>45637</v>
      </c>
      <c r="C1717" s="65">
        <f t="shared" si="56"/>
        <v>4</v>
      </c>
      <c r="D1717" s="65">
        <f>IF(ISNUMBER(MATCH(B1717,Holidays!$E$5:$E$134,0)),1,'Data Export'!C1717)</f>
        <v>4</v>
      </c>
      <c r="E1717" s="66">
        <v>12</v>
      </c>
      <c r="F1717" s="66" t="str">
        <f ca="1">OFFSET('ToU Table'!$B$6,'Data Export'!E1717-1,'Data Export'!D1717-1)</f>
        <v>Standard</v>
      </c>
      <c r="G1717" s="66">
        <v>121</v>
      </c>
      <c r="H1717" s="66">
        <v>208.94</v>
      </c>
      <c r="I1717" s="66">
        <v>27.8</v>
      </c>
    </row>
    <row r="1718" spans="2:9">
      <c r="B1718" s="64">
        <f t="shared" si="55"/>
        <v>45637</v>
      </c>
      <c r="C1718" s="65">
        <f t="shared" si="56"/>
        <v>4</v>
      </c>
      <c r="D1718" s="65">
        <f>IF(ISNUMBER(MATCH(B1718,Holidays!$E$5:$E$134,0)),1,'Data Export'!C1718)</f>
        <v>4</v>
      </c>
      <c r="E1718" s="66">
        <v>13</v>
      </c>
      <c r="F1718" s="66" t="str">
        <f ca="1">OFFSET('ToU Table'!$B$6,'Data Export'!E1718-1,'Data Export'!D1718-1)</f>
        <v>Standard</v>
      </c>
      <c r="G1718" s="66">
        <v>121</v>
      </c>
      <c r="H1718" s="66">
        <v>208.94</v>
      </c>
      <c r="I1718" s="66">
        <v>27.8</v>
      </c>
    </row>
    <row r="1719" spans="2:9">
      <c r="B1719" s="64">
        <f t="shared" si="55"/>
        <v>45637</v>
      </c>
      <c r="C1719" s="65">
        <f t="shared" si="56"/>
        <v>4</v>
      </c>
      <c r="D1719" s="65">
        <f>IF(ISNUMBER(MATCH(B1719,Holidays!$E$5:$E$134,0)),1,'Data Export'!C1719)</f>
        <v>4</v>
      </c>
      <c r="E1719" s="66">
        <v>14</v>
      </c>
      <c r="F1719" s="66" t="str">
        <f ca="1">OFFSET('ToU Table'!$B$6,'Data Export'!E1719-1,'Data Export'!D1719-1)</f>
        <v>Standard</v>
      </c>
      <c r="G1719" s="66">
        <v>121</v>
      </c>
      <c r="H1719" s="66">
        <v>208.94</v>
      </c>
      <c r="I1719" s="66">
        <v>27.8</v>
      </c>
    </row>
    <row r="1720" spans="2:9">
      <c r="B1720" s="64">
        <f t="shared" si="55"/>
        <v>45637</v>
      </c>
      <c r="C1720" s="65">
        <f t="shared" si="56"/>
        <v>4</v>
      </c>
      <c r="D1720" s="65">
        <f>IF(ISNUMBER(MATCH(B1720,Holidays!$E$5:$E$134,0)),1,'Data Export'!C1720)</f>
        <v>4</v>
      </c>
      <c r="E1720" s="66">
        <v>15</v>
      </c>
      <c r="F1720" s="66" t="str">
        <f ca="1">OFFSET('ToU Table'!$B$6,'Data Export'!E1720-1,'Data Export'!D1720-1)</f>
        <v>Standard</v>
      </c>
      <c r="G1720" s="66">
        <v>131</v>
      </c>
      <c r="H1720" s="66">
        <v>364.74</v>
      </c>
      <c r="I1720" s="66">
        <v>35.799999999999997</v>
      </c>
    </row>
    <row r="1721" spans="2:9">
      <c r="B1721" s="64">
        <f t="shared" si="55"/>
        <v>45637</v>
      </c>
      <c r="C1721" s="65">
        <f t="shared" si="56"/>
        <v>4</v>
      </c>
      <c r="D1721" s="65">
        <f>IF(ISNUMBER(MATCH(B1721,Holidays!$E$5:$E$134,0)),1,'Data Export'!C1721)</f>
        <v>4</v>
      </c>
      <c r="E1721" s="66">
        <v>16</v>
      </c>
      <c r="F1721" s="66" t="str">
        <f ca="1">OFFSET('ToU Table'!$B$6,'Data Export'!E1721-1,'Data Export'!D1721-1)</f>
        <v>Standard</v>
      </c>
      <c r="G1721" s="66">
        <v>205.14</v>
      </c>
      <c r="H1721" s="66">
        <v>232.69</v>
      </c>
      <c r="I1721" s="66">
        <v>35.799999999999997</v>
      </c>
    </row>
    <row r="1722" spans="2:9">
      <c r="B1722" s="64">
        <f t="shared" si="55"/>
        <v>45637</v>
      </c>
      <c r="C1722" s="65">
        <f t="shared" si="56"/>
        <v>4</v>
      </c>
      <c r="D1722" s="65">
        <f>IF(ISNUMBER(MATCH(B1722,Holidays!$E$5:$E$134,0)),1,'Data Export'!C1722)</f>
        <v>4</v>
      </c>
      <c r="E1722" s="66">
        <v>17</v>
      </c>
      <c r="F1722" s="66" t="str">
        <f ca="1">OFFSET('ToU Table'!$B$6,'Data Export'!E1722-1,'Data Export'!D1722-1)</f>
        <v>Standard</v>
      </c>
      <c r="G1722" s="66">
        <v>121</v>
      </c>
      <c r="H1722" s="66">
        <v>247</v>
      </c>
      <c r="I1722" s="66">
        <v>35.799999999999997</v>
      </c>
    </row>
    <row r="1723" spans="2:9">
      <c r="B1723" s="64">
        <f t="shared" si="55"/>
        <v>45637</v>
      </c>
      <c r="C1723" s="65">
        <f t="shared" si="56"/>
        <v>4</v>
      </c>
      <c r="D1723" s="65">
        <f>IF(ISNUMBER(MATCH(B1723,Holidays!$E$5:$E$134,0)),1,'Data Export'!C1723)</f>
        <v>4</v>
      </c>
      <c r="E1723" s="66">
        <v>18</v>
      </c>
      <c r="F1723" s="66" t="str">
        <f ca="1">OFFSET('ToU Table'!$B$6,'Data Export'!E1723-1,'Data Export'!D1723-1)</f>
        <v>Standard</v>
      </c>
      <c r="G1723" s="66">
        <v>364.74</v>
      </c>
      <c r="H1723" s="66">
        <v>364.74</v>
      </c>
      <c r="I1723" s="66">
        <v>1.8</v>
      </c>
    </row>
    <row r="1724" spans="2:9">
      <c r="B1724" s="64">
        <f t="shared" si="55"/>
        <v>45637</v>
      </c>
      <c r="C1724" s="65">
        <f t="shared" si="56"/>
        <v>4</v>
      </c>
      <c r="D1724" s="65">
        <f>IF(ISNUMBER(MATCH(B1724,Holidays!$E$5:$E$134,0)),1,'Data Export'!C1724)</f>
        <v>4</v>
      </c>
      <c r="E1724" s="66">
        <v>19</v>
      </c>
      <c r="F1724" s="66" t="str">
        <f ca="1">OFFSET('ToU Table'!$B$6,'Data Export'!E1724-1,'Data Export'!D1724-1)</f>
        <v>Peak</v>
      </c>
      <c r="G1724" s="66">
        <v>364.74</v>
      </c>
      <c r="H1724" s="66">
        <v>364.74</v>
      </c>
      <c r="I1724" s="66">
        <v>1.8</v>
      </c>
    </row>
    <row r="1725" spans="2:9">
      <c r="B1725" s="64">
        <f t="shared" si="55"/>
        <v>45637</v>
      </c>
      <c r="C1725" s="65">
        <f t="shared" si="56"/>
        <v>4</v>
      </c>
      <c r="D1725" s="65">
        <f>IF(ISNUMBER(MATCH(B1725,Holidays!$E$5:$E$134,0)),1,'Data Export'!C1725)</f>
        <v>4</v>
      </c>
      <c r="E1725" s="66">
        <v>20</v>
      </c>
      <c r="F1725" s="66" t="str">
        <f ca="1">OFFSET('ToU Table'!$B$6,'Data Export'!E1725-1,'Data Export'!D1725-1)</f>
        <v>Peak</v>
      </c>
      <c r="G1725" s="66">
        <v>364.74</v>
      </c>
      <c r="H1725" s="66">
        <v>364.74</v>
      </c>
      <c r="I1725" s="66">
        <v>1.8</v>
      </c>
    </row>
    <row r="1726" spans="2:9">
      <c r="B1726" s="64">
        <f t="shared" si="55"/>
        <v>45637</v>
      </c>
      <c r="C1726" s="65">
        <f t="shared" si="56"/>
        <v>4</v>
      </c>
      <c r="D1726" s="65">
        <f>IF(ISNUMBER(MATCH(B1726,Holidays!$E$5:$E$134,0)),1,'Data Export'!C1726)</f>
        <v>4</v>
      </c>
      <c r="E1726" s="66">
        <v>21</v>
      </c>
      <c r="F1726" s="66" t="str">
        <f ca="1">OFFSET('ToU Table'!$B$6,'Data Export'!E1726-1,'Data Export'!D1726-1)</f>
        <v>Peak</v>
      </c>
      <c r="G1726" s="66">
        <v>364.74</v>
      </c>
      <c r="H1726" s="66">
        <v>364.74</v>
      </c>
      <c r="I1726" s="66">
        <v>1.8</v>
      </c>
    </row>
    <row r="1727" spans="2:9">
      <c r="B1727" s="64">
        <f t="shared" si="55"/>
        <v>45637</v>
      </c>
      <c r="C1727" s="65">
        <f t="shared" si="56"/>
        <v>4</v>
      </c>
      <c r="D1727" s="65">
        <f>IF(ISNUMBER(MATCH(B1727,Holidays!$E$5:$E$134,0)),1,'Data Export'!C1727)</f>
        <v>4</v>
      </c>
      <c r="E1727" s="66">
        <v>22</v>
      </c>
      <c r="F1727" s="66" t="str">
        <f ca="1">OFFSET('ToU Table'!$B$6,'Data Export'!E1727-1,'Data Export'!D1727-1)</f>
        <v>Standard</v>
      </c>
      <c r="G1727" s="66">
        <v>364.74</v>
      </c>
      <c r="H1727" s="66">
        <v>364.74</v>
      </c>
      <c r="I1727" s="66">
        <v>1.8</v>
      </c>
    </row>
    <row r="1728" spans="2:9">
      <c r="B1728" s="64">
        <f t="shared" si="55"/>
        <v>45637</v>
      </c>
      <c r="C1728" s="65">
        <f t="shared" si="56"/>
        <v>4</v>
      </c>
      <c r="D1728" s="65">
        <f>IF(ISNUMBER(MATCH(B1728,Holidays!$E$5:$E$134,0)),1,'Data Export'!C1728)</f>
        <v>4</v>
      </c>
      <c r="E1728" s="66">
        <v>23</v>
      </c>
      <c r="F1728" s="66" t="str">
        <f ca="1">OFFSET('ToU Table'!$B$6,'Data Export'!E1728-1,'Data Export'!D1728-1)</f>
        <v>Off-peak</v>
      </c>
      <c r="G1728" s="66">
        <v>106</v>
      </c>
      <c r="H1728" s="66">
        <v>170.45</v>
      </c>
      <c r="I1728" s="66">
        <v>0</v>
      </c>
    </row>
    <row r="1729" spans="2:9">
      <c r="B1729" s="64">
        <f t="shared" si="55"/>
        <v>45637</v>
      </c>
      <c r="C1729" s="65">
        <f t="shared" si="56"/>
        <v>4</v>
      </c>
      <c r="D1729" s="65">
        <f>IF(ISNUMBER(MATCH(B1729,Holidays!$E$5:$E$134,0)),1,'Data Export'!C1729)</f>
        <v>4</v>
      </c>
      <c r="E1729" s="66">
        <v>24</v>
      </c>
      <c r="F1729" s="66" t="str">
        <f ca="1">OFFSET('ToU Table'!$B$6,'Data Export'!E1729-1,'Data Export'!D1729-1)</f>
        <v>Off-peak</v>
      </c>
      <c r="G1729" s="66">
        <v>104.92</v>
      </c>
      <c r="H1729" s="66">
        <v>170.45</v>
      </c>
      <c r="I1729" s="66">
        <v>20</v>
      </c>
    </row>
    <row r="1730" spans="2:9">
      <c r="B1730" s="64">
        <f t="shared" si="55"/>
        <v>45638</v>
      </c>
      <c r="C1730" s="65">
        <f t="shared" si="56"/>
        <v>5</v>
      </c>
      <c r="D1730" s="65">
        <f>IF(ISNUMBER(MATCH(B1730,Holidays!$E$5:$E$134,0)),1,'Data Export'!C1730)</f>
        <v>5</v>
      </c>
      <c r="E1730" s="66">
        <v>1</v>
      </c>
      <c r="F1730" s="66" t="str">
        <f ca="1">OFFSET('ToU Table'!$B$6,'Data Export'!E1730-1,'Data Export'!D1730-1)</f>
        <v>Off-peak</v>
      </c>
      <c r="G1730" s="66">
        <v>168.95</v>
      </c>
      <c r="H1730" s="66">
        <v>178.6</v>
      </c>
      <c r="I1730" s="66">
        <v>31.5</v>
      </c>
    </row>
    <row r="1731" spans="2:9">
      <c r="B1731" s="64">
        <f t="shared" ref="B1731:B1794" si="57">B1707+1</f>
        <v>45638</v>
      </c>
      <c r="C1731" s="65">
        <f t="shared" si="56"/>
        <v>5</v>
      </c>
      <c r="D1731" s="65">
        <f>IF(ISNUMBER(MATCH(B1731,Holidays!$E$5:$E$134,0)),1,'Data Export'!C1731)</f>
        <v>5</v>
      </c>
      <c r="E1731" s="66">
        <v>2</v>
      </c>
      <c r="F1731" s="66" t="str">
        <f ca="1">OFFSET('ToU Table'!$B$6,'Data Export'!E1731-1,'Data Export'!D1731-1)</f>
        <v>Off-peak</v>
      </c>
      <c r="G1731" s="66">
        <v>168.66</v>
      </c>
      <c r="H1731" s="66">
        <v>179</v>
      </c>
      <c r="I1731" s="66">
        <v>46.5</v>
      </c>
    </row>
    <row r="1732" spans="2:9">
      <c r="B1732" s="64">
        <f t="shared" si="57"/>
        <v>45638</v>
      </c>
      <c r="C1732" s="65">
        <f t="shared" si="56"/>
        <v>5</v>
      </c>
      <c r="D1732" s="65">
        <f>IF(ISNUMBER(MATCH(B1732,Holidays!$E$5:$E$134,0)),1,'Data Export'!C1732)</f>
        <v>5</v>
      </c>
      <c r="E1732" s="66">
        <v>3</v>
      </c>
      <c r="F1732" s="66" t="str">
        <f ca="1">OFFSET('ToU Table'!$B$6,'Data Export'!E1732-1,'Data Export'!D1732-1)</f>
        <v>Off-peak</v>
      </c>
      <c r="G1732" s="66">
        <v>168.66</v>
      </c>
      <c r="H1732" s="66">
        <v>179</v>
      </c>
      <c r="I1732" s="66">
        <v>46.4</v>
      </c>
    </row>
    <row r="1733" spans="2:9">
      <c r="B1733" s="64">
        <f t="shared" si="57"/>
        <v>45638</v>
      </c>
      <c r="C1733" s="65">
        <f t="shared" si="56"/>
        <v>5</v>
      </c>
      <c r="D1733" s="65">
        <f>IF(ISNUMBER(MATCH(B1733,Holidays!$E$5:$E$134,0)),1,'Data Export'!C1733)</f>
        <v>5</v>
      </c>
      <c r="E1733" s="66">
        <v>4</v>
      </c>
      <c r="F1733" s="66" t="str">
        <f ca="1">OFFSET('ToU Table'!$B$6,'Data Export'!E1733-1,'Data Export'!D1733-1)</f>
        <v>Off-peak</v>
      </c>
      <c r="G1733" s="66">
        <v>168.66</v>
      </c>
      <c r="H1733" s="66">
        <v>179</v>
      </c>
      <c r="I1733" s="66">
        <v>46.4</v>
      </c>
    </row>
    <row r="1734" spans="2:9">
      <c r="B1734" s="64">
        <f t="shared" si="57"/>
        <v>45638</v>
      </c>
      <c r="C1734" s="65">
        <f t="shared" si="56"/>
        <v>5</v>
      </c>
      <c r="D1734" s="65">
        <f>IF(ISNUMBER(MATCH(B1734,Holidays!$E$5:$E$134,0)),1,'Data Export'!C1734)</f>
        <v>5</v>
      </c>
      <c r="E1734" s="66">
        <v>5</v>
      </c>
      <c r="F1734" s="66" t="str">
        <f ca="1">OFFSET('ToU Table'!$B$6,'Data Export'!E1734-1,'Data Export'!D1734-1)</f>
        <v>Off-peak</v>
      </c>
      <c r="G1734" s="66">
        <v>116</v>
      </c>
      <c r="H1734" s="66">
        <v>204.14</v>
      </c>
      <c r="I1734" s="66">
        <v>85</v>
      </c>
    </row>
    <row r="1735" spans="2:9">
      <c r="B1735" s="64">
        <f t="shared" si="57"/>
        <v>45638</v>
      </c>
      <c r="C1735" s="65">
        <f t="shared" si="56"/>
        <v>5</v>
      </c>
      <c r="D1735" s="65">
        <f>IF(ISNUMBER(MATCH(B1735,Holidays!$E$5:$E$134,0)),1,'Data Export'!C1735)</f>
        <v>5</v>
      </c>
      <c r="E1735" s="66">
        <v>6</v>
      </c>
      <c r="F1735" s="66" t="str">
        <f ca="1">OFFSET('ToU Table'!$B$6,'Data Export'!E1735-1,'Data Export'!D1735-1)</f>
        <v>Off-peak</v>
      </c>
      <c r="G1735" s="66">
        <v>361.09</v>
      </c>
      <c r="H1735" s="66">
        <v>361.66</v>
      </c>
      <c r="I1735" s="66">
        <v>25</v>
      </c>
    </row>
    <row r="1736" spans="2:9">
      <c r="B1736" s="64">
        <f t="shared" si="57"/>
        <v>45638</v>
      </c>
      <c r="C1736" s="65">
        <f t="shared" si="56"/>
        <v>5</v>
      </c>
      <c r="D1736" s="65">
        <f>IF(ISNUMBER(MATCH(B1736,Holidays!$E$5:$E$134,0)),1,'Data Export'!C1736)</f>
        <v>5</v>
      </c>
      <c r="E1736" s="66">
        <v>7</v>
      </c>
      <c r="F1736" s="66" t="str">
        <f ca="1">OFFSET('ToU Table'!$B$6,'Data Export'!E1736-1,'Data Export'!D1736-1)</f>
        <v>Standard</v>
      </c>
      <c r="G1736" s="66">
        <v>96</v>
      </c>
      <c r="H1736" s="66">
        <v>350</v>
      </c>
      <c r="I1736" s="66">
        <v>119</v>
      </c>
    </row>
    <row r="1737" spans="2:9">
      <c r="B1737" s="64">
        <f t="shared" si="57"/>
        <v>45638</v>
      </c>
      <c r="C1737" s="65">
        <f t="shared" si="56"/>
        <v>5</v>
      </c>
      <c r="D1737" s="65">
        <f>IF(ISNUMBER(MATCH(B1737,Holidays!$E$5:$E$134,0)),1,'Data Export'!C1737)</f>
        <v>5</v>
      </c>
      <c r="E1737" s="66">
        <v>8</v>
      </c>
      <c r="F1737" s="66" t="str">
        <f ca="1">OFFSET('ToU Table'!$B$6,'Data Export'!E1737-1,'Data Export'!D1737-1)</f>
        <v>Peak</v>
      </c>
      <c r="G1737" s="66">
        <v>102.46</v>
      </c>
      <c r="H1737" s="66">
        <v>365.55</v>
      </c>
      <c r="I1737" s="66">
        <v>101.7</v>
      </c>
    </row>
    <row r="1738" spans="2:9">
      <c r="B1738" s="64">
        <f t="shared" si="57"/>
        <v>45638</v>
      </c>
      <c r="C1738" s="65">
        <f t="shared" si="56"/>
        <v>5</v>
      </c>
      <c r="D1738" s="65">
        <f>IF(ISNUMBER(MATCH(B1738,Holidays!$E$5:$E$134,0)),1,'Data Export'!C1738)</f>
        <v>5</v>
      </c>
      <c r="E1738" s="66">
        <v>9</v>
      </c>
      <c r="F1738" s="66" t="str">
        <f ca="1">OFFSET('ToU Table'!$B$6,'Data Export'!E1738-1,'Data Export'!D1738-1)</f>
        <v>Peak</v>
      </c>
      <c r="G1738" s="66">
        <v>104.06</v>
      </c>
      <c r="H1738" s="66">
        <v>365.55</v>
      </c>
      <c r="I1738" s="66">
        <v>106.7</v>
      </c>
    </row>
    <row r="1739" spans="2:9">
      <c r="B1739" s="64">
        <f t="shared" si="57"/>
        <v>45638</v>
      </c>
      <c r="C1739" s="65">
        <f t="shared" si="56"/>
        <v>5</v>
      </c>
      <c r="D1739" s="65">
        <f>IF(ISNUMBER(MATCH(B1739,Holidays!$E$5:$E$134,0)),1,'Data Export'!C1739)</f>
        <v>5</v>
      </c>
      <c r="E1739" s="66">
        <v>10</v>
      </c>
      <c r="F1739" s="66" t="str">
        <f ca="1">OFFSET('ToU Table'!$B$6,'Data Export'!E1739-1,'Data Export'!D1739-1)</f>
        <v>Peak</v>
      </c>
      <c r="G1739" s="66">
        <v>102.66</v>
      </c>
      <c r="H1739" s="66">
        <v>365.55</v>
      </c>
      <c r="I1739" s="66">
        <v>107.7</v>
      </c>
    </row>
    <row r="1740" spans="2:9">
      <c r="B1740" s="64">
        <f t="shared" si="57"/>
        <v>45638</v>
      </c>
      <c r="C1740" s="65">
        <f t="shared" si="56"/>
        <v>5</v>
      </c>
      <c r="D1740" s="65">
        <f>IF(ISNUMBER(MATCH(B1740,Holidays!$E$5:$E$134,0)),1,'Data Export'!C1740)</f>
        <v>5</v>
      </c>
      <c r="E1740" s="66">
        <v>11</v>
      </c>
      <c r="F1740" s="66" t="str">
        <f ca="1">OFFSET('ToU Table'!$B$6,'Data Export'!E1740-1,'Data Export'!D1740-1)</f>
        <v>Standard</v>
      </c>
      <c r="G1740" s="66">
        <v>54.9</v>
      </c>
      <c r="H1740" s="66">
        <v>199.6</v>
      </c>
      <c r="I1740" s="66">
        <v>113.2</v>
      </c>
    </row>
    <row r="1741" spans="2:9">
      <c r="B1741" s="64">
        <f t="shared" si="57"/>
        <v>45638</v>
      </c>
      <c r="C1741" s="65">
        <f t="shared" si="56"/>
        <v>5</v>
      </c>
      <c r="D1741" s="65">
        <f>IF(ISNUMBER(MATCH(B1741,Holidays!$E$5:$E$134,0)),1,'Data Export'!C1741)</f>
        <v>5</v>
      </c>
      <c r="E1741" s="66">
        <v>12</v>
      </c>
      <c r="F1741" s="66" t="str">
        <f ca="1">OFFSET('ToU Table'!$B$6,'Data Export'!E1741-1,'Data Export'!D1741-1)</f>
        <v>Standard</v>
      </c>
      <c r="G1741" s="66">
        <v>54.87</v>
      </c>
      <c r="H1741" s="66">
        <v>199.6</v>
      </c>
      <c r="I1741" s="66">
        <v>113.3</v>
      </c>
    </row>
    <row r="1742" spans="2:9">
      <c r="B1742" s="64">
        <f t="shared" si="57"/>
        <v>45638</v>
      </c>
      <c r="C1742" s="65">
        <f t="shared" si="56"/>
        <v>5</v>
      </c>
      <c r="D1742" s="65">
        <f>IF(ISNUMBER(MATCH(B1742,Holidays!$E$5:$E$134,0)),1,'Data Export'!C1742)</f>
        <v>5</v>
      </c>
      <c r="E1742" s="66">
        <v>13</v>
      </c>
      <c r="F1742" s="66" t="str">
        <f ca="1">OFFSET('ToU Table'!$B$6,'Data Export'!E1742-1,'Data Export'!D1742-1)</f>
        <v>Standard</v>
      </c>
      <c r="G1742" s="66">
        <v>54.77</v>
      </c>
      <c r="H1742" s="66">
        <v>199.56</v>
      </c>
      <c r="I1742" s="66">
        <v>113.2</v>
      </c>
    </row>
    <row r="1743" spans="2:9">
      <c r="B1743" s="64">
        <f t="shared" si="57"/>
        <v>45638</v>
      </c>
      <c r="C1743" s="65">
        <f t="shared" si="56"/>
        <v>5</v>
      </c>
      <c r="D1743" s="65">
        <f>IF(ISNUMBER(MATCH(B1743,Holidays!$E$5:$E$134,0)),1,'Data Export'!C1743)</f>
        <v>5</v>
      </c>
      <c r="E1743" s="66">
        <v>14</v>
      </c>
      <c r="F1743" s="66" t="str">
        <f ca="1">OFFSET('ToU Table'!$B$6,'Data Export'!E1743-1,'Data Export'!D1743-1)</f>
        <v>Standard</v>
      </c>
      <c r="G1743" s="66">
        <v>86</v>
      </c>
      <c r="H1743" s="66">
        <v>199.62</v>
      </c>
      <c r="I1743" s="66">
        <v>106.2</v>
      </c>
    </row>
    <row r="1744" spans="2:9">
      <c r="B1744" s="64">
        <f t="shared" si="57"/>
        <v>45638</v>
      </c>
      <c r="C1744" s="65">
        <f t="shared" si="56"/>
        <v>5</v>
      </c>
      <c r="D1744" s="65">
        <f>IF(ISNUMBER(MATCH(B1744,Holidays!$E$5:$E$134,0)),1,'Data Export'!C1744)</f>
        <v>5</v>
      </c>
      <c r="E1744" s="66">
        <v>15</v>
      </c>
      <c r="F1744" s="66" t="str">
        <f ca="1">OFFSET('ToU Table'!$B$6,'Data Export'!E1744-1,'Data Export'!D1744-1)</f>
        <v>Standard</v>
      </c>
      <c r="G1744" s="66">
        <v>95.99</v>
      </c>
      <c r="H1744" s="66">
        <v>199.7</v>
      </c>
      <c r="I1744" s="66">
        <v>100.8</v>
      </c>
    </row>
    <row r="1745" spans="2:9">
      <c r="B1745" s="64">
        <f t="shared" si="57"/>
        <v>45638</v>
      </c>
      <c r="C1745" s="65">
        <f t="shared" si="56"/>
        <v>5</v>
      </c>
      <c r="D1745" s="65">
        <f>IF(ISNUMBER(MATCH(B1745,Holidays!$E$5:$E$134,0)),1,'Data Export'!C1745)</f>
        <v>5</v>
      </c>
      <c r="E1745" s="66">
        <v>16</v>
      </c>
      <c r="F1745" s="66" t="str">
        <f ca="1">OFFSET('ToU Table'!$B$6,'Data Export'!E1745-1,'Data Export'!D1745-1)</f>
        <v>Standard</v>
      </c>
      <c r="G1745" s="66">
        <v>104.46</v>
      </c>
      <c r="H1745" s="66">
        <v>234.58</v>
      </c>
      <c r="I1745" s="66">
        <v>88.3</v>
      </c>
    </row>
    <row r="1746" spans="2:9">
      <c r="B1746" s="64">
        <f t="shared" si="57"/>
        <v>45638</v>
      </c>
      <c r="C1746" s="65">
        <f t="shared" si="56"/>
        <v>5</v>
      </c>
      <c r="D1746" s="65">
        <f>IF(ISNUMBER(MATCH(B1746,Holidays!$E$5:$E$134,0)),1,'Data Export'!C1746)</f>
        <v>5</v>
      </c>
      <c r="E1746" s="66">
        <v>17</v>
      </c>
      <c r="F1746" s="66" t="str">
        <f ca="1">OFFSET('ToU Table'!$B$6,'Data Export'!E1746-1,'Data Export'!D1746-1)</f>
        <v>Standard</v>
      </c>
      <c r="G1746" s="66">
        <v>96</v>
      </c>
      <c r="H1746" s="66">
        <v>248.92</v>
      </c>
      <c r="I1746" s="66">
        <v>105.7</v>
      </c>
    </row>
    <row r="1747" spans="2:9">
      <c r="B1747" s="64">
        <f t="shared" si="57"/>
        <v>45638</v>
      </c>
      <c r="C1747" s="65">
        <f t="shared" si="56"/>
        <v>5</v>
      </c>
      <c r="D1747" s="65">
        <f>IF(ISNUMBER(MATCH(B1747,Holidays!$E$5:$E$134,0)),1,'Data Export'!C1747)</f>
        <v>5</v>
      </c>
      <c r="E1747" s="66">
        <v>18</v>
      </c>
      <c r="F1747" s="66" t="str">
        <f ca="1">OFFSET('ToU Table'!$B$6,'Data Export'!E1747-1,'Data Export'!D1747-1)</f>
        <v>Standard</v>
      </c>
      <c r="G1747" s="66">
        <v>365.55</v>
      </c>
      <c r="H1747" s="66">
        <v>365.55</v>
      </c>
      <c r="I1747" s="66">
        <v>1.7</v>
      </c>
    </row>
    <row r="1748" spans="2:9">
      <c r="B1748" s="64">
        <f t="shared" si="57"/>
        <v>45638</v>
      </c>
      <c r="C1748" s="65">
        <f t="shared" si="56"/>
        <v>5</v>
      </c>
      <c r="D1748" s="65">
        <f>IF(ISNUMBER(MATCH(B1748,Holidays!$E$5:$E$134,0)),1,'Data Export'!C1748)</f>
        <v>5</v>
      </c>
      <c r="E1748" s="66">
        <v>19</v>
      </c>
      <c r="F1748" s="66" t="str">
        <f ca="1">OFFSET('ToU Table'!$B$6,'Data Export'!E1748-1,'Data Export'!D1748-1)</f>
        <v>Peak</v>
      </c>
      <c r="G1748" s="66">
        <v>365.55</v>
      </c>
      <c r="H1748" s="66">
        <v>365.55</v>
      </c>
      <c r="I1748" s="66">
        <v>1.7</v>
      </c>
    </row>
    <row r="1749" spans="2:9">
      <c r="B1749" s="64">
        <f t="shared" si="57"/>
        <v>45638</v>
      </c>
      <c r="C1749" s="65">
        <f t="shared" si="56"/>
        <v>5</v>
      </c>
      <c r="D1749" s="65">
        <f>IF(ISNUMBER(MATCH(B1749,Holidays!$E$5:$E$134,0)),1,'Data Export'!C1749)</f>
        <v>5</v>
      </c>
      <c r="E1749" s="66">
        <v>20</v>
      </c>
      <c r="F1749" s="66" t="str">
        <f ca="1">OFFSET('ToU Table'!$B$6,'Data Export'!E1749-1,'Data Export'!D1749-1)</f>
        <v>Peak</v>
      </c>
      <c r="G1749" s="66">
        <v>365.55</v>
      </c>
      <c r="H1749" s="66">
        <v>365.55</v>
      </c>
      <c r="I1749" s="66">
        <v>1.7</v>
      </c>
    </row>
    <row r="1750" spans="2:9">
      <c r="B1750" s="64">
        <f t="shared" si="57"/>
        <v>45638</v>
      </c>
      <c r="C1750" s="65">
        <f t="shared" si="56"/>
        <v>5</v>
      </c>
      <c r="D1750" s="65">
        <f>IF(ISNUMBER(MATCH(B1750,Holidays!$E$5:$E$134,0)),1,'Data Export'!C1750)</f>
        <v>5</v>
      </c>
      <c r="E1750" s="66">
        <v>21</v>
      </c>
      <c r="F1750" s="66" t="str">
        <f ca="1">OFFSET('ToU Table'!$B$6,'Data Export'!E1750-1,'Data Export'!D1750-1)</f>
        <v>Peak</v>
      </c>
      <c r="G1750" s="66">
        <v>365.55</v>
      </c>
      <c r="H1750" s="66">
        <v>365.55</v>
      </c>
      <c r="I1750" s="66">
        <v>1.7</v>
      </c>
    </row>
    <row r="1751" spans="2:9">
      <c r="B1751" s="64">
        <f t="shared" si="57"/>
        <v>45638</v>
      </c>
      <c r="C1751" s="65">
        <f t="shared" si="56"/>
        <v>5</v>
      </c>
      <c r="D1751" s="65">
        <f>IF(ISNUMBER(MATCH(B1751,Holidays!$E$5:$E$134,0)),1,'Data Export'!C1751)</f>
        <v>5</v>
      </c>
      <c r="E1751" s="66">
        <v>22</v>
      </c>
      <c r="F1751" s="66" t="str">
        <f ca="1">OFFSET('ToU Table'!$B$6,'Data Export'!E1751-1,'Data Export'!D1751-1)</f>
        <v>Standard</v>
      </c>
      <c r="G1751" s="66">
        <v>365.55</v>
      </c>
      <c r="H1751" s="66">
        <v>365.55</v>
      </c>
      <c r="I1751" s="66">
        <v>0</v>
      </c>
    </row>
    <row r="1752" spans="2:9">
      <c r="B1752" s="64">
        <f t="shared" si="57"/>
        <v>45638</v>
      </c>
      <c r="C1752" s="65">
        <f t="shared" si="56"/>
        <v>5</v>
      </c>
      <c r="D1752" s="65">
        <f>IF(ISNUMBER(MATCH(B1752,Holidays!$E$5:$E$134,0)),1,'Data Export'!C1752)</f>
        <v>5</v>
      </c>
      <c r="E1752" s="66">
        <v>23</v>
      </c>
      <c r="F1752" s="66" t="str">
        <f ca="1">OFFSET('ToU Table'!$B$6,'Data Export'!E1752-1,'Data Export'!D1752-1)</f>
        <v>Off-peak</v>
      </c>
      <c r="G1752" s="66">
        <v>165.8</v>
      </c>
      <c r="H1752" s="66">
        <v>167.45</v>
      </c>
      <c r="I1752" s="66">
        <v>0</v>
      </c>
    </row>
    <row r="1753" spans="2:9">
      <c r="B1753" s="64">
        <f t="shared" si="57"/>
        <v>45638</v>
      </c>
      <c r="C1753" s="65">
        <f t="shared" si="56"/>
        <v>5</v>
      </c>
      <c r="D1753" s="65">
        <f>IF(ISNUMBER(MATCH(B1753,Holidays!$E$5:$E$134,0)),1,'Data Export'!C1753)</f>
        <v>5</v>
      </c>
      <c r="E1753" s="66">
        <v>24</v>
      </c>
      <c r="F1753" s="66" t="str">
        <f ca="1">OFFSET('ToU Table'!$B$6,'Data Export'!E1753-1,'Data Export'!D1753-1)</f>
        <v>Off-peak</v>
      </c>
      <c r="G1753" s="66">
        <v>162.75</v>
      </c>
      <c r="H1753" s="66">
        <v>167.45</v>
      </c>
      <c r="I1753" s="66">
        <v>20</v>
      </c>
    </row>
    <row r="1754" spans="2:9">
      <c r="B1754" s="64">
        <f t="shared" si="57"/>
        <v>45639</v>
      </c>
      <c r="C1754" s="65">
        <f t="shared" si="56"/>
        <v>6</v>
      </c>
      <c r="D1754" s="65">
        <f>IF(ISNUMBER(MATCH(B1754,Holidays!$E$5:$E$134,0)),1,'Data Export'!C1754)</f>
        <v>6</v>
      </c>
      <c r="E1754" s="66">
        <v>1</v>
      </c>
      <c r="F1754" s="66" t="str">
        <f ca="1">OFFSET('ToU Table'!$B$6,'Data Export'!E1754-1,'Data Export'!D1754-1)</f>
        <v>Off-peak</v>
      </c>
      <c r="G1754" s="66">
        <v>167.19</v>
      </c>
      <c r="H1754" s="66">
        <v>178.25</v>
      </c>
      <c r="I1754" s="66">
        <v>40</v>
      </c>
    </row>
    <row r="1755" spans="2:9">
      <c r="B1755" s="64">
        <f t="shared" si="57"/>
        <v>45639</v>
      </c>
      <c r="C1755" s="65">
        <f t="shared" si="56"/>
        <v>6</v>
      </c>
      <c r="D1755" s="65">
        <f>IF(ISNUMBER(MATCH(B1755,Holidays!$E$5:$E$134,0)),1,'Data Export'!C1755)</f>
        <v>6</v>
      </c>
      <c r="E1755" s="66">
        <v>2</v>
      </c>
      <c r="F1755" s="66" t="str">
        <f ca="1">OFFSET('ToU Table'!$B$6,'Data Export'!E1755-1,'Data Export'!D1755-1)</f>
        <v>Off-peak</v>
      </c>
      <c r="G1755" s="66">
        <v>171.68</v>
      </c>
      <c r="H1755" s="66">
        <v>179</v>
      </c>
      <c r="I1755" s="66">
        <v>40</v>
      </c>
    </row>
    <row r="1756" spans="2:9">
      <c r="B1756" s="64">
        <f t="shared" si="57"/>
        <v>45639</v>
      </c>
      <c r="C1756" s="65">
        <f t="shared" si="56"/>
        <v>6</v>
      </c>
      <c r="D1756" s="65">
        <f>IF(ISNUMBER(MATCH(B1756,Holidays!$E$5:$E$134,0)),1,'Data Export'!C1756)</f>
        <v>6</v>
      </c>
      <c r="E1756" s="66">
        <v>3</v>
      </c>
      <c r="F1756" s="66" t="str">
        <f ca="1">OFFSET('ToU Table'!$B$6,'Data Export'!E1756-1,'Data Export'!D1756-1)</f>
        <v>Off-peak</v>
      </c>
      <c r="G1756" s="66">
        <v>171.68</v>
      </c>
      <c r="H1756" s="66">
        <v>179</v>
      </c>
      <c r="I1756" s="66">
        <v>40</v>
      </c>
    </row>
    <row r="1757" spans="2:9">
      <c r="B1757" s="64">
        <f t="shared" si="57"/>
        <v>45639</v>
      </c>
      <c r="C1757" s="65">
        <f t="shared" si="56"/>
        <v>6</v>
      </c>
      <c r="D1757" s="65">
        <f>IF(ISNUMBER(MATCH(B1757,Holidays!$E$5:$E$134,0)),1,'Data Export'!C1757)</f>
        <v>6</v>
      </c>
      <c r="E1757" s="66">
        <v>4</v>
      </c>
      <c r="F1757" s="66" t="str">
        <f ca="1">OFFSET('ToU Table'!$B$6,'Data Export'!E1757-1,'Data Export'!D1757-1)</f>
        <v>Off-peak</v>
      </c>
      <c r="G1757" s="66">
        <v>171.68</v>
      </c>
      <c r="H1757" s="66">
        <v>179</v>
      </c>
      <c r="I1757" s="66">
        <v>40</v>
      </c>
    </row>
    <row r="1758" spans="2:9">
      <c r="B1758" s="64">
        <f t="shared" si="57"/>
        <v>45639</v>
      </c>
      <c r="C1758" s="65">
        <f t="shared" si="56"/>
        <v>6</v>
      </c>
      <c r="D1758" s="65">
        <f>IF(ISNUMBER(MATCH(B1758,Holidays!$E$5:$E$134,0)),1,'Data Export'!C1758)</f>
        <v>6</v>
      </c>
      <c r="E1758" s="66">
        <v>5</v>
      </c>
      <c r="F1758" s="66" t="str">
        <f ca="1">OFFSET('ToU Table'!$B$6,'Data Export'!E1758-1,'Data Export'!D1758-1)</f>
        <v>Off-peak</v>
      </c>
      <c r="G1758" s="66">
        <v>116</v>
      </c>
      <c r="H1758" s="66">
        <v>204.14</v>
      </c>
      <c r="I1758" s="66">
        <v>95</v>
      </c>
    </row>
    <row r="1759" spans="2:9">
      <c r="B1759" s="64">
        <f t="shared" si="57"/>
        <v>45639</v>
      </c>
      <c r="C1759" s="65">
        <f t="shared" si="56"/>
        <v>6</v>
      </c>
      <c r="D1759" s="65">
        <f>IF(ISNUMBER(MATCH(B1759,Holidays!$E$5:$E$134,0)),1,'Data Export'!C1759)</f>
        <v>6</v>
      </c>
      <c r="E1759" s="66">
        <v>6</v>
      </c>
      <c r="F1759" s="66" t="str">
        <f ca="1">OFFSET('ToU Table'!$B$6,'Data Export'!E1759-1,'Data Export'!D1759-1)</f>
        <v>Off-peak</v>
      </c>
      <c r="G1759" s="66">
        <v>361.14</v>
      </c>
      <c r="H1759" s="66">
        <v>361.67</v>
      </c>
      <c r="I1759" s="66">
        <v>25</v>
      </c>
    </row>
    <row r="1760" spans="2:9">
      <c r="B1760" s="64">
        <f t="shared" si="57"/>
        <v>45639</v>
      </c>
      <c r="C1760" s="65">
        <f t="shared" si="56"/>
        <v>6</v>
      </c>
      <c r="D1760" s="65">
        <f>IF(ISNUMBER(MATCH(B1760,Holidays!$E$5:$E$134,0)),1,'Data Export'!C1760)</f>
        <v>6</v>
      </c>
      <c r="E1760" s="66">
        <v>7</v>
      </c>
      <c r="F1760" s="66" t="str">
        <f ca="1">OFFSET('ToU Table'!$B$6,'Data Export'!E1760-1,'Data Export'!D1760-1)</f>
        <v>Standard</v>
      </c>
      <c r="G1760" s="66">
        <v>103.41</v>
      </c>
      <c r="H1760" s="66">
        <v>350</v>
      </c>
      <c r="I1760" s="66">
        <v>165</v>
      </c>
    </row>
    <row r="1761" spans="2:9">
      <c r="B1761" s="64">
        <f t="shared" si="57"/>
        <v>45639</v>
      </c>
      <c r="C1761" s="65">
        <f t="shared" si="56"/>
        <v>6</v>
      </c>
      <c r="D1761" s="65">
        <f>IF(ISNUMBER(MATCH(B1761,Holidays!$E$5:$E$134,0)),1,'Data Export'!C1761)</f>
        <v>6</v>
      </c>
      <c r="E1761" s="66">
        <v>8</v>
      </c>
      <c r="F1761" s="66" t="str">
        <f ca="1">OFFSET('ToU Table'!$B$6,'Data Export'!E1761-1,'Data Export'!D1761-1)</f>
        <v>Peak</v>
      </c>
      <c r="G1761" s="66">
        <v>192</v>
      </c>
      <c r="H1761" s="66">
        <v>367</v>
      </c>
      <c r="I1761" s="66">
        <v>67.599999999999994</v>
      </c>
    </row>
    <row r="1762" spans="2:9">
      <c r="B1762" s="64">
        <f t="shared" si="57"/>
        <v>45639</v>
      </c>
      <c r="C1762" s="65">
        <f t="shared" si="56"/>
        <v>6</v>
      </c>
      <c r="D1762" s="65">
        <f>IF(ISNUMBER(MATCH(B1762,Holidays!$E$5:$E$134,0)),1,'Data Export'!C1762)</f>
        <v>6</v>
      </c>
      <c r="E1762" s="66">
        <v>9</v>
      </c>
      <c r="F1762" s="66" t="str">
        <f ca="1">OFFSET('ToU Table'!$B$6,'Data Export'!E1762-1,'Data Export'!D1762-1)</f>
        <v>Peak</v>
      </c>
      <c r="G1762" s="66">
        <v>151</v>
      </c>
      <c r="H1762" s="66">
        <v>367</v>
      </c>
      <c r="I1762" s="66">
        <v>101.6</v>
      </c>
    </row>
    <row r="1763" spans="2:9">
      <c r="B1763" s="64">
        <f t="shared" si="57"/>
        <v>45639</v>
      </c>
      <c r="C1763" s="65">
        <f t="shared" si="56"/>
        <v>6</v>
      </c>
      <c r="D1763" s="65">
        <f>IF(ISNUMBER(MATCH(B1763,Holidays!$E$5:$E$134,0)),1,'Data Export'!C1763)</f>
        <v>6</v>
      </c>
      <c r="E1763" s="66">
        <v>10</v>
      </c>
      <c r="F1763" s="66" t="str">
        <f ca="1">OFFSET('ToU Table'!$B$6,'Data Export'!E1763-1,'Data Export'!D1763-1)</f>
        <v>Peak</v>
      </c>
      <c r="G1763" s="66">
        <v>126</v>
      </c>
      <c r="H1763" s="66">
        <v>367</v>
      </c>
      <c r="I1763" s="66">
        <v>101.6</v>
      </c>
    </row>
    <row r="1764" spans="2:9">
      <c r="B1764" s="64">
        <f t="shared" si="57"/>
        <v>45639</v>
      </c>
      <c r="C1764" s="65">
        <f t="shared" si="56"/>
        <v>6</v>
      </c>
      <c r="D1764" s="65">
        <f>IF(ISNUMBER(MATCH(B1764,Holidays!$E$5:$E$134,0)),1,'Data Export'!C1764)</f>
        <v>6</v>
      </c>
      <c r="E1764" s="66">
        <v>11</v>
      </c>
      <c r="F1764" s="66" t="str">
        <f ca="1">OFFSET('ToU Table'!$B$6,'Data Export'!E1764-1,'Data Export'!D1764-1)</f>
        <v>Standard</v>
      </c>
      <c r="G1764" s="66">
        <v>92.95</v>
      </c>
      <c r="H1764" s="66">
        <v>203</v>
      </c>
      <c r="I1764" s="66">
        <v>106.2</v>
      </c>
    </row>
    <row r="1765" spans="2:9">
      <c r="B1765" s="64">
        <f t="shared" si="57"/>
        <v>45639</v>
      </c>
      <c r="C1765" s="65">
        <f t="shared" si="56"/>
        <v>6</v>
      </c>
      <c r="D1765" s="65">
        <f>IF(ISNUMBER(MATCH(B1765,Holidays!$E$5:$E$134,0)),1,'Data Export'!C1765)</f>
        <v>6</v>
      </c>
      <c r="E1765" s="66">
        <v>12</v>
      </c>
      <c r="F1765" s="66" t="str">
        <f ca="1">OFFSET('ToU Table'!$B$6,'Data Export'!E1765-1,'Data Export'!D1765-1)</f>
        <v>Standard</v>
      </c>
      <c r="G1765" s="66">
        <v>92.95</v>
      </c>
      <c r="H1765" s="66">
        <v>203</v>
      </c>
      <c r="I1765" s="66">
        <v>106.2</v>
      </c>
    </row>
    <row r="1766" spans="2:9">
      <c r="B1766" s="64">
        <f t="shared" si="57"/>
        <v>45639</v>
      </c>
      <c r="C1766" s="65">
        <f t="shared" si="56"/>
        <v>6</v>
      </c>
      <c r="D1766" s="65">
        <f>IF(ISNUMBER(MATCH(B1766,Holidays!$E$5:$E$134,0)),1,'Data Export'!C1766)</f>
        <v>6</v>
      </c>
      <c r="E1766" s="66">
        <v>13</v>
      </c>
      <c r="F1766" s="66" t="str">
        <f ca="1">OFFSET('ToU Table'!$B$6,'Data Export'!E1766-1,'Data Export'!D1766-1)</f>
        <v>Standard</v>
      </c>
      <c r="G1766" s="66">
        <v>103.56</v>
      </c>
      <c r="H1766" s="66">
        <v>203</v>
      </c>
      <c r="I1766" s="66">
        <v>102.3</v>
      </c>
    </row>
    <row r="1767" spans="2:9">
      <c r="B1767" s="64">
        <f t="shared" si="57"/>
        <v>45639</v>
      </c>
      <c r="C1767" s="65">
        <f t="shared" si="56"/>
        <v>6</v>
      </c>
      <c r="D1767" s="65">
        <f>IF(ISNUMBER(MATCH(B1767,Holidays!$E$5:$E$134,0)),1,'Data Export'!C1767)</f>
        <v>6</v>
      </c>
      <c r="E1767" s="66">
        <v>14</v>
      </c>
      <c r="F1767" s="66" t="str">
        <f ca="1">OFFSET('ToU Table'!$B$6,'Data Export'!E1767-1,'Data Export'!D1767-1)</f>
        <v>Standard</v>
      </c>
      <c r="G1767" s="66">
        <v>105.99</v>
      </c>
      <c r="H1767" s="66">
        <v>203</v>
      </c>
      <c r="I1767" s="66">
        <v>98.3</v>
      </c>
    </row>
    <row r="1768" spans="2:9">
      <c r="B1768" s="64">
        <f t="shared" si="57"/>
        <v>45639</v>
      </c>
      <c r="C1768" s="65">
        <f t="shared" si="56"/>
        <v>6</v>
      </c>
      <c r="D1768" s="65">
        <f>IF(ISNUMBER(MATCH(B1768,Holidays!$E$5:$E$134,0)),1,'Data Export'!C1768)</f>
        <v>6</v>
      </c>
      <c r="E1768" s="66">
        <v>15</v>
      </c>
      <c r="F1768" s="66" t="str">
        <f ca="1">OFFSET('ToU Table'!$B$6,'Data Export'!E1768-1,'Data Export'!D1768-1)</f>
        <v>Standard</v>
      </c>
      <c r="G1768" s="66">
        <v>105.99</v>
      </c>
      <c r="H1768" s="66">
        <v>203</v>
      </c>
      <c r="I1768" s="66">
        <v>98.3</v>
      </c>
    </row>
    <row r="1769" spans="2:9">
      <c r="B1769" s="64">
        <f t="shared" si="57"/>
        <v>45639</v>
      </c>
      <c r="C1769" s="65">
        <f t="shared" si="56"/>
        <v>6</v>
      </c>
      <c r="D1769" s="65">
        <f>IF(ISNUMBER(MATCH(B1769,Holidays!$E$5:$E$134,0)),1,'Data Export'!C1769)</f>
        <v>6</v>
      </c>
      <c r="E1769" s="66">
        <v>16</v>
      </c>
      <c r="F1769" s="66" t="str">
        <f ca="1">OFFSET('ToU Table'!$B$6,'Data Export'!E1769-1,'Data Export'!D1769-1)</f>
        <v>Standard</v>
      </c>
      <c r="G1769" s="66">
        <v>106</v>
      </c>
      <c r="H1769" s="66">
        <v>234.6</v>
      </c>
      <c r="I1769" s="66">
        <v>103.6</v>
      </c>
    </row>
    <row r="1770" spans="2:9">
      <c r="B1770" s="64">
        <f t="shared" si="57"/>
        <v>45639</v>
      </c>
      <c r="C1770" s="65">
        <f t="shared" si="56"/>
        <v>6</v>
      </c>
      <c r="D1770" s="65">
        <f>IF(ISNUMBER(MATCH(B1770,Holidays!$E$5:$E$134,0)),1,'Data Export'!C1770)</f>
        <v>6</v>
      </c>
      <c r="E1770" s="66">
        <v>17</v>
      </c>
      <c r="F1770" s="66" t="str">
        <f ca="1">OFFSET('ToU Table'!$B$6,'Data Export'!E1770-1,'Data Export'!D1770-1)</f>
        <v>Standard</v>
      </c>
      <c r="G1770" s="66">
        <v>218.4</v>
      </c>
      <c r="H1770" s="66">
        <v>249.4</v>
      </c>
      <c r="I1770" s="66">
        <v>24.4</v>
      </c>
    </row>
    <row r="1771" spans="2:9">
      <c r="B1771" s="64">
        <f t="shared" si="57"/>
        <v>45639</v>
      </c>
      <c r="C1771" s="65">
        <f t="shared" ref="C1771:C1834" si="58">WEEKDAY(B1771)</f>
        <v>6</v>
      </c>
      <c r="D1771" s="65">
        <f>IF(ISNUMBER(MATCH(B1771,Holidays!$E$5:$E$134,0)),1,'Data Export'!C1771)</f>
        <v>6</v>
      </c>
      <c r="E1771" s="66">
        <v>18</v>
      </c>
      <c r="F1771" s="66" t="str">
        <f ca="1">OFFSET('ToU Table'!$B$6,'Data Export'!E1771-1,'Data Export'!D1771-1)</f>
        <v>Standard</v>
      </c>
      <c r="G1771" s="66">
        <v>367.24</v>
      </c>
      <c r="H1771" s="66">
        <v>367.24</v>
      </c>
      <c r="I1771" s="66">
        <v>1.6</v>
      </c>
    </row>
    <row r="1772" spans="2:9">
      <c r="B1772" s="64">
        <f t="shared" si="57"/>
        <v>45639</v>
      </c>
      <c r="C1772" s="65">
        <f t="shared" si="58"/>
        <v>6</v>
      </c>
      <c r="D1772" s="65">
        <f>IF(ISNUMBER(MATCH(B1772,Holidays!$E$5:$E$134,0)),1,'Data Export'!C1772)</f>
        <v>6</v>
      </c>
      <c r="E1772" s="66">
        <v>19</v>
      </c>
      <c r="F1772" s="66" t="str">
        <f ca="1">OFFSET('ToU Table'!$B$6,'Data Export'!E1772-1,'Data Export'!D1772-1)</f>
        <v>Peak</v>
      </c>
      <c r="G1772" s="66">
        <v>367.24</v>
      </c>
      <c r="H1772" s="66">
        <v>367.24</v>
      </c>
      <c r="I1772" s="66">
        <v>1.6</v>
      </c>
    </row>
    <row r="1773" spans="2:9">
      <c r="B1773" s="64">
        <f t="shared" si="57"/>
        <v>45639</v>
      </c>
      <c r="C1773" s="65">
        <f t="shared" si="58"/>
        <v>6</v>
      </c>
      <c r="D1773" s="65">
        <f>IF(ISNUMBER(MATCH(B1773,Holidays!$E$5:$E$134,0)),1,'Data Export'!C1773)</f>
        <v>6</v>
      </c>
      <c r="E1773" s="66">
        <v>20</v>
      </c>
      <c r="F1773" s="66" t="str">
        <f ca="1">OFFSET('ToU Table'!$B$6,'Data Export'!E1773-1,'Data Export'!D1773-1)</f>
        <v>Peak</v>
      </c>
      <c r="G1773" s="66">
        <v>367.24</v>
      </c>
      <c r="H1773" s="66">
        <v>367.24</v>
      </c>
      <c r="I1773" s="66">
        <v>1.6</v>
      </c>
    </row>
    <row r="1774" spans="2:9">
      <c r="B1774" s="64">
        <f t="shared" si="57"/>
        <v>45639</v>
      </c>
      <c r="C1774" s="65">
        <f t="shared" si="58"/>
        <v>6</v>
      </c>
      <c r="D1774" s="65">
        <f>IF(ISNUMBER(MATCH(B1774,Holidays!$E$5:$E$134,0)),1,'Data Export'!C1774)</f>
        <v>6</v>
      </c>
      <c r="E1774" s="66">
        <v>21</v>
      </c>
      <c r="F1774" s="66" t="str">
        <f ca="1">OFFSET('ToU Table'!$B$6,'Data Export'!E1774-1,'Data Export'!D1774-1)</f>
        <v>Peak</v>
      </c>
      <c r="G1774" s="66">
        <v>367.24</v>
      </c>
      <c r="H1774" s="66">
        <v>367.24</v>
      </c>
      <c r="I1774" s="66">
        <v>1.6</v>
      </c>
    </row>
    <row r="1775" spans="2:9">
      <c r="B1775" s="64">
        <f t="shared" si="57"/>
        <v>45639</v>
      </c>
      <c r="C1775" s="65">
        <f t="shared" si="58"/>
        <v>6</v>
      </c>
      <c r="D1775" s="65">
        <f>IF(ISNUMBER(MATCH(B1775,Holidays!$E$5:$E$134,0)),1,'Data Export'!C1775)</f>
        <v>6</v>
      </c>
      <c r="E1775" s="66">
        <v>22</v>
      </c>
      <c r="F1775" s="66" t="str">
        <f ca="1">OFFSET('ToU Table'!$B$6,'Data Export'!E1775-1,'Data Export'!D1775-1)</f>
        <v>Standard</v>
      </c>
      <c r="G1775" s="66">
        <v>367.24</v>
      </c>
      <c r="H1775" s="66">
        <v>367.24</v>
      </c>
      <c r="I1775" s="66">
        <v>1.6</v>
      </c>
    </row>
    <row r="1776" spans="2:9">
      <c r="B1776" s="64">
        <f t="shared" si="57"/>
        <v>45639</v>
      </c>
      <c r="C1776" s="65">
        <f t="shared" si="58"/>
        <v>6</v>
      </c>
      <c r="D1776" s="65">
        <f>IF(ISNUMBER(MATCH(B1776,Holidays!$E$5:$E$134,0)),1,'Data Export'!C1776)</f>
        <v>6</v>
      </c>
      <c r="E1776" s="66">
        <v>23</v>
      </c>
      <c r="F1776" s="66" t="str">
        <f ca="1">OFFSET('ToU Table'!$B$6,'Data Export'!E1776-1,'Data Export'!D1776-1)</f>
        <v>Off-peak</v>
      </c>
      <c r="G1776" s="66">
        <v>183.97</v>
      </c>
      <c r="H1776" s="66">
        <v>183.99</v>
      </c>
      <c r="I1776" s="66">
        <v>14</v>
      </c>
    </row>
    <row r="1777" spans="2:9">
      <c r="B1777" s="64">
        <f t="shared" si="57"/>
        <v>45639</v>
      </c>
      <c r="C1777" s="65">
        <f t="shared" si="58"/>
        <v>6</v>
      </c>
      <c r="D1777" s="65">
        <f>IF(ISNUMBER(MATCH(B1777,Holidays!$E$5:$E$134,0)),1,'Data Export'!C1777)</f>
        <v>6</v>
      </c>
      <c r="E1777" s="66">
        <v>24</v>
      </c>
      <c r="F1777" s="66" t="str">
        <f ca="1">OFFSET('ToU Table'!$B$6,'Data Export'!E1777-1,'Data Export'!D1777-1)</f>
        <v>Off-peak</v>
      </c>
      <c r="G1777" s="66">
        <v>165.81</v>
      </c>
      <c r="H1777" s="66">
        <v>167.45</v>
      </c>
      <c r="I1777" s="66">
        <v>0</v>
      </c>
    </row>
    <row r="1778" spans="2:9">
      <c r="B1778" s="64">
        <f t="shared" si="57"/>
        <v>45640</v>
      </c>
      <c r="C1778" s="65">
        <f t="shared" si="58"/>
        <v>7</v>
      </c>
      <c r="D1778" s="65">
        <f>IF(ISNUMBER(MATCH(B1778,Holidays!$E$5:$E$134,0)),1,'Data Export'!C1778)</f>
        <v>7</v>
      </c>
      <c r="E1778" s="66">
        <v>1</v>
      </c>
      <c r="F1778" s="66" t="str">
        <f ca="1">OFFSET('ToU Table'!$B$6,'Data Export'!E1778-1,'Data Export'!D1778-1)</f>
        <v>Off-peak</v>
      </c>
      <c r="G1778" s="66">
        <v>121</v>
      </c>
      <c r="H1778" s="66">
        <v>168.95</v>
      </c>
      <c r="I1778" s="66">
        <v>37.4</v>
      </c>
    </row>
    <row r="1779" spans="2:9">
      <c r="B1779" s="64">
        <f t="shared" si="57"/>
        <v>45640</v>
      </c>
      <c r="C1779" s="65">
        <f t="shared" si="58"/>
        <v>7</v>
      </c>
      <c r="D1779" s="65">
        <f>IF(ISNUMBER(MATCH(B1779,Holidays!$E$5:$E$134,0)),1,'Data Export'!C1779)</f>
        <v>7</v>
      </c>
      <c r="E1779" s="66">
        <v>2</v>
      </c>
      <c r="F1779" s="66" t="str">
        <f ca="1">OFFSET('ToU Table'!$B$6,'Data Export'!E1779-1,'Data Export'!D1779-1)</f>
        <v>Off-peak</v>
      </c>
      <c r="G1779" s="66">
        <v>121</v>
      </c>
      <c r="H1779" s="66">
        <v>177.94</v>
      </c>
      <c r="I1779" s="66">
        <v>60</v>
      </c>
    </row>
    <row r="1780" spans="2:9">
      <c r="B1780" s="64">
        <f t="shared" si="57"/>
        <v>45640</v>
      </c>
      <c r="C1780" s="65">
        <f t="shared" si="58"/>
        <v>7</v>
      </c>
      <c r="D1780" s="65">
        <f>IF(ISNUMBER(MATCH(B1780,Holidays!$E$5:$E$134,0)),1,'Data Export'!C1780)</f>
        <v>7</v>
      </c>
      <c r="E1780" s="66">
        <v>3</v>
      </c>
      <c r="F1780" s="66" t="str">
        <f ca="1">OFFSET('ToU Table'!$B$6,'Data Export'!E1780-1,'Data Export'!D1780-1)</f>
        <v>Off-peak</v>
      </c>
      <c r="G1780" s="66">
        <v>121</v>
      </c>
      <c r="H1780" s="66">
        <v>177.81</v>
      </c>
      <c r="I1780" s="66">
        <v>60</v>
      </c>
    </row>
    <row r="1781" spans="2:9">
      <c r="B1781" s="64">
        <f t="shared" si="57"/>
        <v>45640</v>
      </c>
      <c r="C1781" s="65">
        <f t="shared" si="58"/>
        <v>7</v>
      </c>
      <c r="D1781" s="65">
        <f>IF(ISNUMBER(MATCH(B1781,Holidays!$E$5:$E$134,0)),1,'Data Export'!C1781)</f>
        <v>7</v>
      </c>
      <c r="E1781" s="66">
        <v>4</v>
      </c>
      <c r="F1781" s="66" t="str">
        <f ca="1">OFFSET('ToU Table'!$B$6,'Data Export'!E1781-1,'Data Export'!D1781-1)</f>
        <v>Off-peak</v>
      </c>
      <c r="G1781" s="66">
        <v>121</v>
      </c>
      <c r="H1781" s="66">
        <v>177.81</v>
      </c>
      <c r="I1781" s="66">
        <v>70</v>
      </c>
    </row>
    <row r="1782" spans="2:9">
      <c r="B1782" s="64">
        <f t="shared" si="57"/>
        <v>45640</v>
      </c>
      <c r="C1782" s="65">
        <f t="shared" si="58"/>
        <v>7</v>
      </c>
      <c r="D1782" s="65">
        <f>IF(ISNUMBER(MATCH(B1782,Holidays!$E$5:$E$134,0)),1,'Data Export'!C1782)</f>
        <v>7</v>
      </c>
      <c r="E1782" s="66">
        <v>5</v>
      </c>
      <c r="F1782" s="66" t="str">
        <f ca="1">OFFSET('ToU Table'!$B$6,'Data Export'!E1782-1,'Data Export'!D1782-1)</f>
        <v>Off-peak</v>
      </c>
      <c r="G1782" s="66">
        <v>121</v>
      </c>
      <c r="H1782" s="66">
        <v>202.92</v>
      </c>
      <c r="I1782" s="66">
        <v>75</v>
      </c>
    </row>
    <row r="1783" spans="2:9">
      <c r="B1783" s="64">
        <f t="shared" si="57"/>
        <v>45640</v>
      </c>
      <c r="C1783" s="65">
        <f t="shared" si="58"/>
        <v>7</v>
      </c>
      <c r="D1783" s="65">
        <f>IF(ISNUMBER(MATCH(B1783,Holidays!$E$5:$E$134,0)),1,'Data Export'!C1783)</f>
        <v>7</v>
      </c>
      <c r="E1783" s="66">
        <v>6</v>
      </c>
      <c r="F1783" s="66" t="str">
        <f ca="1">OFFSET('ToU Table'!$B$6,'Data Export'!E1783-1,'Data Export'!D1783-1)</f>
        <v>Off-peak</v>
      </c>
      <c r="G1783" s="66">
        <v>294.98</v>
      </c>
      <c r="H1783" s="66">
        <v>294.99</v>
      </c>
      <c r="I1783" s="66">
        <v>24</v>
      </c>
    </row>
    <row r="1784" spans="2:9">
      <c r="B1784" s="64">
        <f t="shared" si="57"/>
        <v>45640</v>
      </c>
      <c r="C1784" s="65">
        <f t="shared" si="58"/>
        <v>7</v>
      </c>
      <c r="D1784" s="65">
        <f>IF(ISNUMBER(MATCH(B1784,Holidays!$E$5:$E$134,0)),1,'Data Export'!C1784)</f>
        <v>7</v>
      </c>
      <c r="E1784" s="66">
        <v>7</v>
      </c>
      <c r="F1784" s="66" t="str">
        <f ca="1">OFFSET('ToU Table'!$B$6,'Data Export'!E1784-1,'Data Export'!D1784-1)</f>
        <v>Off-peak</v>
      </c>
      <c r="G1784" s="66">
        <v>168.93</v>
      </c>
      <c r="H1784" s="66">
        <v>168.96</v>
      </c>
      <c r="I1784" s="66">
        <v>3</v>
      </c>
    </row>
    <row r="1785" spans="2:9">
      <c r="B1785" s="64">
        <f t="shared" si="57"/>
        <v>45640</v>
      </c>
      <c r="C1785" s="65">
        <f t="shared" si="58"/>
        <v>7</v>
      </c>
      <c r="D1785" s="65">
        <f>IF(ISNUMBER(MATCH(B1785,Holidays!$E$5:$E$134,0)),1,'Data Export'!C1785)</f>
        <v>7</v>
      </c>
      <c r="E1785" s="66">
        <v>8</v>
      </c>
      <c r="F1785" s="66" t="str">
        <f ca="1">OFFSET('ToU Table'!$B$6,'Data Export'!E1785-1,'Data Export'!D1785-1)</f>
        <v>Standard</v>
      </c>
      <c r="G1785" s="66">
        <v>131</v>
      </c>
      <c r="H1785" s="66">
        <v>203</v>
      </c>
      <c r="I1785" s="66">
        <v>36.5</v>
      </c>
    </row>
    <row r="1786" spans="2:9">
      <c r="B1786" s="64">
        <f t="shared" si="57"/>
        <v>45640</v>
      </c>
      <c r="C1786" s="65">
        <f t="shared" si="58"/>
        <v>7</v>
      </c>
      <c r="D1786" s="65">
        <f>IF(ISNUMBER(MATCH(B1786,Holidays!$E$5:$E$134,0)),1,'Data Export'!C1786)</f>
        <v>7</v>
      </c>
      <c r="E1786" s="66">
        <v>9</v>
      </c>
      <c r="F1786" s="66" t="str">
        <f ca="1">OFFSET('ToU Table'!$B$6,'Data Export'!E1786-1,'Data Export'!D1786-1)</f>
        <v>Standard</v>
      </c>
      <c r="G1786" s="66">
        <v>131</v>
      </c>
      <c r="H1786" s="66">
        <v>320</v>
      </c>
      <c r="I1786" s="66">
        <v>36.5</v>
      </c>
    </row>
    <row r="1787" spans="2:9">
      <c r="B1787" s="64">
        <f t="shared" si="57"/>
        <v>45640</v>
      </c>
      <c r="C1787" s="65">
        <f t="shared" si="58"/>
        <v>7</v>
      </c>
      <c r="D1787" s="65">
        <f>IF(ISNUMBER(MATCH(B1787,Holidays!$E$5:$E$134,0)),1,'Data Export'!C1787)</f>
        <v>7</v>
      </c>
      <c r="E1787" s="66">
        <v>10</v>
      </c>
      <c r="F1787" s="66" t="str">
        <f ca="1">OFFSET('ToU Table'!$B$6,'Data Export'!E1787-1,'Data Export'!D1787-1)</f>
        <v>Standard</v>
      </c>
      <c r="G1787" s="66">
        <v>131</v>
      </c>
      <c r="H1787" s="66">
        <v>230.5</v>
      </c>
      <c r="I1787" s="66">
        <v>36.5</v>
      </c>
    </row>
    <row r="1788" spans="2:9">
      <c r="B1788" s="64">
        <f t="shared" si="57"/>
        <v>45640</v>
      </c>
      <c r="C1788" s="65">
        <f t="shared" si="58"/>
        <v>7</v>
      </c>
      <c r="D1788" s="65">
        <f>IF(ISNUMBER(MATCH(B1788,Holidays!$E$5:$E$134,0)),1,'Data Export'!C1788)</f>
        <v>7</v>
      </c>
      <c r="E1788" s="66">
        <v>11</v>
      </c>
      <c r="F1788" s="66" t="str">
        <f ca="1">OFFSET('ToU Table'!$B$6,'Data Export'!E1788-1,'Data Export'!D1788-1)</f>
        <v>Standard</v>
      </c>
      <c r="G1788" s="66">
        <v>144.97999999999999</v>
      </c>
      <c r="H1788" s="66">
        <v>203</v>
      </c>
      <c r="I1788" s="66">
        <v>36.5</v>
      </c>
    </row>
    <row r="1789" spans="2:9">
      <c r="B1789" s="64">
        <f t="shared" si="57"/>
        <v>45640</v>
      </c>
      <c r="C1789" s="65">
        <f t="shared" si="58"/>
        <v>7</v>
      </c>
      <c r="D1789" s="65">
        <f>IF(ISNUMBER(MATCH(B1789,Holidays!$E$5:$E$134,0)),1,'Data Export'!C1789)</f>
        <v>7</v>
      </c>
      <c r="E1789" s="66">
        <v>12</v>
      </c>
      <c r="F1789" s="66" t="str">
        <f ca="1">OFFSET('ToU Table'!$B$6,'Data Export'!E1789-1,'Data Export'!D1789-1)</f>
        <v>Standard</v>
      </c>
      <c r="G1789" s="66">
        <v>144.97</v>
      </c>
      <c r="H1789" s="66">
        <v>203</v>
      </c>
      <c r="I1789" s="66">
        <v>36.5</v>
      </c>
    </row>
    <row r="1790" spans="2:9">
      <c r="B1790" s="64">
        <f t="shared" si="57"/>
        <v>45640</v>
      </c>
      <c r="C1790" s="65">
        <f t="shared" si="58"/>
        <v>7</v>
      </c>
      <c r="D1790" s="65">
        <f>IF(ISNUMBER(MATCH(B1790,Holidays!$E$5:$E$134,0)),1,'Data Export'!C1790)</f>
        <v>7</v>
      </c>
      <c r="E1790" s="66">
        <v>13</v>
      </c>
      <c r="F1790" s="66" t="str">
        <f ca="1">OFFSET('ToU Table'!$B$6,'Data Export'!E1790-1,'Data Export'!D1790-1)</f>
        <v>Off-peak</v>
      </c>
      <c r="G1790" s="66">
        <v>121</v>
      </c>
      <c r="H1790" s="66">
        <v>195.67</v>
      </c>
      <c r="I1790" s="66">
        <v>41.5</v>
      </c>
    </row>
    <row r="1791" spans="2:9">
      <c r="B1791" s="64">
        <f t="shared" si="57"/>
        <v>45640</v>
      </c>
      <c r="C1791" s="65">
        <f t="shared" si="58"/>
        <v>7</v>
      </c>
      <c r="D1791" s="65">
        <f>IF(ISNUMBER(MATCH(B1791,Holidays!$E$5:$E$134,0)),1,'Data Export'!C1791)</f>
        <v>7</v>
      </c>
      <c r="E1791" s="66">
        <v>14</v>
      </c>
      <c r="F1791" s="66" t="str">
        <f ca="1">OFFSET('ToU Table'!$B$6,'Data Export'!E1791-1,'Data Export'!D1791-1)</f>
        <v>Off-peak</v>
      </c>
      <c r="G1791" s="66">
        <v>131</v>
      </c>
      <c r="H1791" s="66">
        <v>196.9</v>
      </c>
      <c r="I1791" s="66">
        <v>41.5</v>
      </c>
    </row>
    <row r="1792" spans="2:9">
      <c r="B1792" s="64">
        <f t="shared" si="57"/>
        <v>45640</v>
      </c>
      <c r="C1792" s="65">
        <f t="shared" si="58"/>
        <v>7</v>
      </c>
      <c r="D1792" s="65">
        <f>IF(ISNUMBER(MATCH(B1792,Holidays!$E$5:$E$134,0)),1,'Data Export'!C1792)</f>
        <v>7</v>
      </c>
      <c r="E1792" s="66">
        <v>15</v>
      </c>
      <c r="F1792" s="66" t="str">
        <f ca="1">OFFSET('ToU Table'!$B$6,'Data Export'!E1792-1,'Data Export'!D1792-1)</f>
        <v>Off-peak</v>
      </c>
      <c r="G1792" s="66">
        <v>131</v>
      </c>
      <c r="H1792" s="66">
        <v>197.97</v>
      </c>
      <c r="I1792" s="66">
        <v>41.5</v>
      </c>
    </row>
    <row r="1793" spans="2:9">
      <c r="B1793" s="64">
        <f t="shared" si="57"/>
        <v>45640</v>
      </c>
      <c r="C1793" s="65">
        <f t="shared" si="58"/>
        <v>7</v>
      </c>
      <c r="D1793" s="65">
        <f>IF(ISNUMBER(MATCH(B1793,Holidays!$E$5:$E$134,0)),1,'Data Export'!C1793)</f>
        <v>7</v>
      </c>
      <c r="E1793" s="66">
        <v>16</v>
      </c>
      <c r="F1793" s="66" t="str">
        <f ca="1">OFFSET('ToU Table'!$B$6,'Data Export'!E1793-1,'Data Export'!D1793-1)</f>
        <v>Off-peak</v>
      </c>
      <c r="G1793" s="66">
        <v>198.99</v>
      </c>
      <c r="H1793" s="66">
        <v>227.99</v>
      </c>
      <c r="I1793" s="66">
        <v>56.5</v>
      </c>
    </row>
    <row r="1794" spans="2:9">
      <c r="B1794" s="64">
        <f t="shared" si="57"/>
        <v>45640</v>
      </c>
      <c r="C1794" s="65">
        <f t="shared" si="58"/>
        <v>7</v>
      </c>
      <c r="D1794" s="65">
        <f>IF(ISNUMBER(MATCH(B1794,Holidays!$E$5:$E$134,0)),1,'Data Export'!C1794)</f>
        <v>7</v>
      </c>
      <c r="E1794" s="66">
        <v>17</v>
      </c>
      <c r="F1794" s="66" t="str">
        <f ca="1">OFFSET('ToU Table'!$B$6,'Data Export'!E1794-1,'Data Export'!D1794-1)</f>
        <v>Off-peak</v>
      </c>
      <c r="G1794" s="66">
        <v>131</v>
      </c>
      <c r="H1794" s="66">
        <v>242.81</v>
      </c>
      <c r="I1794" s="66">
        <v>46.5</v>
      </c>
    </row>
    <row r="1795" spans="2:9">
      <c r="B1795" s="64">
        <f t="shared" ref="B1795:B1858" si="59">B1771+1</f>
        <v>45640</v>
      </c>
      <c r="C1795" s="65">
        <f t="shared" si="58"/>
        <v>7</v>
      </c>
      <c r="D1795" s="65">
        <f>IF(ISNUMBER(MATCH(B1795,Holidays!$E$5:$E$134,0)),1,'Data Export'!C1795)</f>
        <v>7</v>
      </c>
      <c r="E1795" s="66">
        <v>18</v>
      </c>
      <c r="F1795" s="66" t="str">
        <f ca="1">OFFSET('ToU Table'!$B$6,'Data Export'!E1795-1,'Data Export'!D1795-1)</f>
        <v>Off-peak</v>
      </c>
      <c r="G1795" s="66">
        <v>360</v>
      </c>
      <c r="H1795" s="66">
        <v>360</v>
      </c>
      <c r="I1795" s="66">
        <v>26.5</v>
      </c>
    </row>
    <row r="1796" spans="2:9">
      <c r="B1796" s="64">
        <f t="shared" si="59"/>
        <v>45640</v>
      </c>
      <c r="C1796" s="65">
        <f t="shared" si="58"/>
        <v>7</v>
      </c>
      <c r="D1796" s="65">
        <f>IF(ISNUMBER(MATCH(B1796,Holidays!$E$5:$E$134,0)),1,'Data Export'!C1796)</f>
        <v>7</v>
      </c>
      <c r="E1796" s="66">
        <v>19</v>
      </c>
      <c r="F1796" s="66" t="str">
        <f ca="1">OFFSET('ToU Table'!$B$6,'Data Export'!E1796-1,'Data Export'!D1796-1)</f>
        <v>Standard</v>
      </c>
      <c r="G1796" s="66">
        <v>372.39</v>
      </c>
      <c r="H1796" s="66">
        <v>372.39</v>
      </c>
      <c r="I1796" s="66">
        <v>1.5</v>
      </c>
    </row>
    <row r="1797" spans="2:9">
      <c r="B1797" s="64">
        <f t="shared" si="59"/>
        <v>45640</v>
      </c>
      <c r="C1797" s="65">
        <f t="shared" si="58"/>
        <v>7</v>
      </c>
      <c r="D1797" s="65">
        <f>IF(ISNUMBER(MATCH(B1797,Holidays!$E$5:$E$134,0)),1,'Data Export'!C1797)</f>
        <v>7</v>
      </c>
      <c r="E1797" s="66">
        <v>20</v>
      </c>
      <c r="F1797" s="66" t="str">
        <f ca="1">OFFSET('ToU Table'!$B$6,'Data Export'!E1797-1,'Data Export'!D1797-1)</f>
        <v>Standard</v>
      </c>
      <c r="G1797" s="66">
        <v>372.39</v>
      </c>
      <c r="H1797" s="66">
        <v>372.39</v>
      </c>
      <c r="I1797" s="66">
        <v>1.5</v>
      </c>
    </row>
    <row r="1798" spans="2:9">
      <c r="B1798" s="64">
        <f t="shared" si="59"/>
        <v>45640</v>
      </c>
      <c r="C1798" s="65">
        <f t="shared" si="58"/>
        <v>7</v>
      </c>
      <c r="D1798" s="65">
        <f>IF(ISNUMBER(MATCH(B1798,Holidays!$E$5:$E$134,0)),1,'Data Export'!C1798)</f>
        <v>7</v>
      </c>
      <c r="E1798" s="66">
        <v>21</v>
      </c>
      <c r="F1798" s="66" t="str">
        <f ca="1">OFFSET('ToU Table'!$B$6,'Data Export'!E1798-1,'Data Export'!D1798-1)</f>
        <v>Off-peak</v>
      </c>
      <c r="G1798" s="66">
        <v>372.39</v>
      </c>
      <c r="H1798" s="66">
        <v>372.39</v>
      </c>
      <c r="I1798" s="66">
        <v>26.5</v>
      </c>
    </row>
    <row r="1799" spans="2:9">
      <c r="B1799" s="64">
        <f t="shared" si="59"/>
        <v>45640</v>
      </c>
      <c r="C1799" s="65">
        <f t="shared" si="58"/>
        <v>7</v>
      </c>
      <c r="D1799" s="65">
        <f>IF(ISNUMBER(MATCH(B1799,Holidays!$E$5:$E$134,0)),1,'Data Export'!C1799)</f>
        <v>7</v>
      </c>
      <c r="E1799" s="66">
        <v>22</v>
      </c>
      <c r="F1799" s="66" t="str">
        <f ca="1">OFFSET('ToU Table'!$B$6,'Data Export'!E1799-1,'Data Export'!D1799-1)</f>
        <v>Off-peak</v>
      </c>
      <c r="G1799" s="66">
        <v>372.39</v>
      </c>
      <c r="H1799" s="66">
        <v>372.39</v>
      </c>
      <c r="I1799" s="66">
        <v>26.5</v>
      </c>
    </row>
    <row r="1800" spans="2:9">
      <c r="B1800" s="64">
        <f t="shared" si="59"/>
        <v>45640</v>
      </c>
      <c r="C1800" s="65">
        <f t="shared" si="58"/>
        <v>7</v>
      </c>
      <c r="D1800" s="65">
        <f>IF(ISNUMBER(MATCH(B1800,Holidays!$E$5:$E$134,0)),1,'Data Export'!C1800)</f>
        <v>7</v>
      </c>
      <c r="E1800" s="66">
        <v>23</v>
      </c>
      <c r="F1800" s="66" t="str">
        <f ca="1">OFFSET('ToU Table'!$B$6,'Data Export'!E1800-1,'Data Export'!D1800-1)</f>
        <v>Off-peak</v>
      </c>
      <c r="G1800" s="66">
        <v>165.72</v>
      </c>
      <c r="H1800" s="66">
        <v>167.45</v>
      </c>
      <c r="I1800" s="66">
        <v>0</v>
      </c>
    </row>
    <row r="1801" spans="2:9">
      <c r="B1801" s="64">
        <f t="shared" si="59"/>
        <v>45640</v>
      </c>
      <c r="C1801" s="65">
        <f t="shared" si="58"/>
        <v>7</v>
      </c>
      <c r="D1801" s="65">
        <f>IF(ISNUMBER(MATCH(B1801,Holidays!$E$5:$E$134,0)),1,'Data Export'!C1801)</f>
        <v>7</v>
      </c>
      <c r="E1801" s="66">
        <v>24</v>
      </c>
      <c r="F1801" s="66" t="str">
        <f ca="1">OFFSET('ToU Table'!$B$6,'Data Export'!E1801-1,'Data Export'!D1801-1)</f>
        <v>Off-peak</v>
      </c>
      <c r="G1801" s="66">
        <v>165.25</v>
      </c>
      <c r="H1801" s="66">
        <v>167.45</v>
      </c>
      <c r="I1801" s="66">
        <v>0</v>
      </c>
    </row>
    <row r="1802" spans="2:9">
      <c r="B1802" s="64">
        <f t="shared" si="59"/>
        <v>45641</v>
      </c>
      <c r="C1802" s="65">
        <f t="shared" si="58"/>
        <v>1</v>
      </c>
      <c r="D1802" s="65">
        <f>IF(ISNUMBER(MATCH(B1802,Holidays!$E$5:$E$134,0)),1,'Data Export'!C1802)</f>
        <v>1</v>
      </c>
      <c r="E1802" s="66">
        <v>1</v>
      </c>
      <c r="F1802" s="66" t="str">
        <f ca="1">OFFSET('ToU Table'!$B$6,'Data Export'!E1802-1,'Data Export'!D1802-1)</f>
        <v>Off-peak</v>
      </c>
      <c r="G1802" s="66">
        <v>121</v>
      </c>
      <c r="H1802" s="66">
        <v>168.95</v>
      </c>
      <c r="I1802" s="66">
        <v>62.4</v>
      </c>
    </row>
    <row r="1803" spans="2:9">
      <c r="B1803" s="64">
        <f t="shared" si="59"/>
        <v>45641</v>
      </c>
      <c r="C1803" s="65">
        <f t="shared" si="58"/>
        <v>1</v>
      </c>
      <c r="D1803" s="65">
        <f>IF(ISNUMBER(MATCH(B1803,Holidays!$E$5:$E$134,0)),1,'Data Export'!C1803)</f>
        <v>1</v>
      </c>
      <c r="E1803" s="66">
        <v>2</v>
      </c>
      <c r="F1803" s="66" t="str">
        <f ca="1">OFFSET('ToU Table'!$B$6,'Data Export'!E1803-1,'Data Export'!D1803-1)</f>
        <v>Off-peak</v>
      </c>
      <c r="G1803" s="66">
        <v>121</v>
      </c>
      <c r="H1803" s="66">
        <v>177.94</v>
      </c>
      <c r="I1803" s="66">
        <v>75</v>
      </c>
    </row>
    <row r="1804" spans="2:9">
      <c r="B1804" s="64">
        <f t="shared" si="59"/>
        <v>45641</v>
      </c>
      <c r="C1804" s="65">
        <f t="shared" si="58"/>
        <v>1</v>
      </c>
      <c r="D1804" s="65">
        <f>IF(ISNUMBER(MATCH(B1804,Holidays!$E$5:$E$134,0)),1,'Data Export'!C1804)</f>
        <v>1</v>
      </c>
      <c r="E1804" s="66">
        <v>3</v>
      </c>
      <c r="F1804" s="66" t="str">
        <f ca="1">OFFSET('ToU Table'!$B$6,'Data Export'!E1804-1,'Data Export'!D1804-1)</f>
        <v>Off-peak</v>
      </c>
      <c r="G1804" s="66">
        <v>121</v>
      </c>
      <c r="H1804" s="66">
        <v>177.81</v>
      </c>
      <c r="I1804" s="66">
        <v>90</v>
      </c>
    </row>
    <row r="1805" spans="2:9">
      <c r="B1805" s="64">
        <f t="shared" si="59"/>
        <v>45641</v>
      </c>
      <c r="C1805" s="65">
        <f t="shared" si="58"/>
        <v>1</v>
      </c>
      <c r="D1805" s="65">
        <f>IF(ISNUMBER(MATCH(B1805,Holidays!$E$5:$E$134,0)),1,'Data Export'!C1805)</f>
        <v>1</v>
      </c>
      <c r="E1805" s="66">
        <v>4</v>
      </c>
      <c r="F1805" s="66" t="str">
        <f ca="1">OFFSET('ToU Table'!$B$6,'Data Export'!E1805-1,'Data Export'!D1805-1)</f>
        <v>Off-peak</v>
      </c>
      <c r="G1805" s="66">
        <v>116</v>
      </c>
      <c r="H1805" s="66">
        <v>177.31</v>
      </c>
      <c r="I1805" s="66">
        <v>90</v>
      </c>
    </row>
    <row r="1806" spans="2:9">
      <c r="B1806" s="64">
        <f t="shared" si="59"/>
        <v>45641</v>
      </c>
      <c r="C1806" s="65">
        <f t="shared" si="58"/>
        <v>1</v>
      </c>
      <c r="D1806" s="65">
        <f>IF(ISNUMBER(MATCH(B1806,Holidays!$E$5:$E$134,0)),1,'Data Export'!C1806)</f>
        <v>1</v>
      </c>
      <c r="E1806" s="66">
        <v>5</v>
      </c>
      <c r="F1806" s="66" t="str">
        <f ca="1">OFFSET('ToU Table'!$B$6,'Data Export'!E1806-1,'Data Export'!D1806-1)</f>
        <v>Off-peak</v>
      </c>
      <c r="G1806" s="66">
        <v>116</v>
      </c>
      <c r="H1806" s="66">
        <v>202.92</v>
      </c>
      <c r="I1806" s="66">
        <v>95</v>
      </c>
    </row>
    <row r="1807" spans="2:9">
      <c r="B1807" s="64">
        <f t="shared" si="59"/>
        <v>45641</v>
      </c>
      <c r="C1807" s="65">
        <f t="shared" si="58"/>
        <v>1</v>
      </c>
      <c r="D1807" s="65">
        <f>IF(ISNUMBER(MATCH(B1807,Holidays!$E$5:$E$134,0)),1,'Data Export'!C1807)</f>
        <v>1</v>
      </c>
      <c r="E1807" s="66">
        <v>6</v>
      </c>
      <c r="F1807" s="66" t="str">
        <f ca="1">OFFSET('ToU Table'!$B$6,'Data Export'!E1807-1,'Data Export'!D1807-1)</f>
        <v>Off-peak</v>
      </c>
      <c r="G1807" s="66">
        <v>144.97999999999999</v>
      </c>
      <c r="H1807" s="66">
        <v>294.99</v>
      </c>
      <c r="I1807" s="66">
        <v>49</v>
      </c>
    </row>
    <row r="1808" spans="2:9">
      <c r="B1808" s="64">
        <f t="shared" si="59"/>
        <v>45641</v>
      </c>
      <c r="C1808" s="65">
        <f t="shared" si="58"/>
        <v>1</v>
      </c>
      <c r="D1808" s="65">
        <f>IF(ISNUMBER(MATCH(B1808,Holidays!$E$5:$E$134,0)),1,'Data Export'!C1808)</f>
        <v>1</v>
      </c>
      <c r="E1808" s="66">
        <v>7</v>
      </c>
      <c r="F1808" s="66" t="str">
        <f ca="1">OFFSET('ToU Table'!$B$6,'Data Export'!E1808-1,'Data Export'!D1808-1)</f>
        <v>Off-peak</v>
      </c>
      <c r="G1808" s="66">
        <v>121</v>
      </c>
      <c r="H1808" s="66">
        <v>183.95</v>
      </c>
      <c r="I1808" s="66">
        <v>65</v>
      </c>
    </row>
    <row r="1809" spans="2:9">
      <c r="B1809" s="64">
        <f t="shared" si="59"/>
        <v>45641</v>
      </c>
      <c r="C1809" s="65">
        <f t="shared" si="58"/>
        <v>1</v>
      </c>
      <c r="D1809" s="65">
        <f>IF(ISNUMBER(MATCH(B1809,Holidays!$E$5:$E$134,0)),1,'Data Export'!C1809)</f>
        <v>1</v>
      </c>
      <c r="E1809" s="66">
        <v>8</v>
      </c>
      <c r="F1809" s="66" t="str">
        <f ca="1">OFFSET('ToU Table'!$B$6,'Data Export'!E1809-1,'Data Export'!D1809-1)</f>
        <v>Off-peak</v>
      </c>
      <c r="G1809" s="66">
        <v>116</v>
      </c>
      <c r="H1809" s="66">
        <v>198.92</v>
      </c>
      <c r="I1809" s="66">
        <v>106</v>
      </c>
    </row>
    <row r="1810" spans="2:9">
      <c r="B1810" s="64">
        <f t="shared" si="59"/>
        <v>45641</v>
      </c>
      <c r="C1810" s="65">
        <f t="shared" si="58"/>
        <v>1</v>
      </c>
      <c r="D1810" s="65">
        <f>IF(ISNUMBER(MATCH(B1810,Holidays!$E$5:$E$134,0)),1,'Data Export'!C1810)</f>
        <v>1</v>
      </c>
      <c r="E1810" s="66">
        <v>9</v>
      </c>
      <c r="F1810" s="66" t="str">
        <f ca="1">OFFSET('ToU Table'!$B$6,'Data Export'!E1810-1,'Data Export'!D1810-1)</f>
        <v>Off-peak</v>
      </c>
      <c r="G1810" s="66">
        <v>106</v>
      </c>
      <c r="H1810" s="66">
        <v>198.98</v>
      </c>
      <c r="I1810" s="66">
        <v>118</v>
      </c>
    </row>
    <row r="1811" spans="2:9">
      <c r="B1811" s="64">
        <f t="shared" si="59"/>
        <v>45641</v>
      </c>
      <c r="C1811" s="65">
        <f t="shared" si="58"/>
        <v>1</v>
      </c>
      <c r="D1811" s="65">
        <f>IF(ISNUMBER(MATCH(B1811,Holidays!$E$5:$E$134,0)),1,'Data Export'!C1811)</f>
        <v>1</v>
      </c>
      <c r="E1811" s="66">
        <v>10</v>
      </c>
      <c r="F1811" s="66" t="str">
        <f ca="1">OFFSET('ToU Table'!$B$6,'Data Export'!E1811-1,'Data Export'!D1811-1)</f>
        <v>Off-peak</v>
      </c>
      <c r="G1811" s="66">
        <v>106</v>
      </c>
      <c r="H1811" s="66">
        <v>222.5</v>
      </c>
      <c r="I1811" s="66">
        <v>118</v>
      </c>
    </row>
    <row r="1812" spans="2:9">
      <c r="B1812" s="64">
        <f t="shared" si="59"/>
        <v>45641</v>
      </c>
      <c r="C1812" s="65">
        <f t="shared" si="58"/>
        <v>1</v>
      </c>
      <c r="D1812" s="65">
        <f>IF(ISNUMBER(MATCH(B1812,Holidays!$E$5:$E$134,0)),1,'Data Export'!C1812)</f>
        <v>1</v>
      </c>
      <c r="E1812" s="66">
        <v>11</v>
      </c>
      <c r="F1812" s="66" t="str">
        <f ca="1">OFFSET('ToU Table'!$B$6,'Data Export'!E1812-1,'Data Export'!D1812-1)</f>
        <v>Off-peak</v>
      </c>
      <c r="G1812" s="66">
        <v>45.09</v>
      </c>
      <c r="H1812" s="66">
        <v>198.92</v>
      </c>
      <c r="I1812" s="66">
        <v>88.1</v>
      </c>
    </row>
    <row r="1813" spans="2:9">
      <c r="B1813" s="64">
        <f t="shared" si="59"/>
        <v>45641</v>
      </c>
      <c r="C1813" s="65">
        <f t="shared" si="58"/>
        <v>1</v>
      </c>
      <c r="D1813" s="65">
        <f>IF(ISNUMBER(MATCH(B1813,Holidays!$E$5:$E$134,0)),1,'Data Export'!C1813)</f>
        <v>1</v>
      </c>
      <c r="E1813" s="66">
        <v>12</v>
      </c>
      <c r="F1813" s="66" t="str">
        <f ca="1">OFFSET('ToU Table'!$B$6,'Data Export'!E1813-1,'Data Export'!D1813-1)</f>
        <v>Off-peak</v>
      </c>
      <c r="G1813" s="66">
        <v>45.09</v>
      </c>
      <c r="H1813" s="66">
        <v>198.92</v>
      </c>
      <c r="I1813" s="66">
        <v>80.8</v>
      </c>
    </row>
    <row r="1814" spans="2:9">
      <c r="B1814" s="64">
        <f t="shared" si="59"/>
        <v>45641</v>
      </c>
      <c r="C1814" s="65">
        <f t="shared" si="58"/>
        <v>1</v>
      </c>
      <c r="D1814" s="65">
        <f>IF(ISNUMBER(MATCH(B1814,Holidays!$E$5:$E$134,0)),1,'Data Export'!C1814)</f>
        <v>1</v>
      </c>
      <c r="E1814" s="66">
        <v>13</v>
      </c>
      <c r="F1814" s="66" t="str">
        <f ca="1">OFFSET('ToU Table'!$B$6,'Data Export'!E1814-1,'Data Export'!D1814-1)</f>
        <v>Off-peak</v>
      </c>
      <c r="G1814" s="66">
        <v>96</v>
      </c>
      <c r="H1814" s="66">
        <v>197.37</v>
      </c>
      <c r="I1814" s="66">
        <v>86</v>
      </c>
    </row>
    <row r="1815" spans="2:9">
      <c r="B1815" s="64">
        <f t="shared" si="59"/>
        <v>45641</v>
      </c>
      <c r="C1815" s="65">
        <f t="shared" si="58"/>
        <v>1</v>
      </c>
      <c r="D1815" s="65">
        <f>IF(ISNUMBER(MATCH(B1815,Holidays!$E$5:$E$134,0)),1,'Data Export'!C1815)</f>
        <v>1</v>
      </c>
      <c r="E1815" s="66">
        <v>14</v>
      </c>
      <c r="F1815" s="66" t="str">
        <f ca="1">OFFSET('ToU Table'!$B$6,'Data Export'!E1815-1,'Data Export'!D1815-1)</f>
        <v>Off-peak</v>
      </c>
      <c r="G1815" s="66">
        <v>96</v>
      </c>
      <c r="H1815" s="66">
        <v>198.08</v>
      </c>
      <c r="I1815" s="66">
        <v>85</v>
      </c>
    </row>
    <row r="1816" spans="2:9">
      <c r="B1816" s="64">
        <f t="shared" si="59"/>
        <v>45641</v>
      </c>
      <c r="C1816" s="65">
        <f t="shared" si="58"/>
        <v>1</v>
      </c>
      <c r="D1816" s="65">
        <f>IF(ISNUMBER(MATCH(B1816,Holidays!$E$5:$E$134,0)),1,'Data Export'!C1816)</f>
        <v>1</v>
      </c>
      <c r="E1816" s="66">
        <v>15</v>
      </c>
      <c r="F1816" s="66" t="str">
        <f ca="1">OFFSET('ToU Table'!$B$6,'Data Export'!E1816-1,'Data Export'!D1816-1)</f>
        <v>Off-peak</v>
      </c>
      <c r="G1816" s="66">
        <v>106</v>
      </c>
      <c r="H1816" s="66">
        <v>198.65</v>
      </c>
      <c r="I1816" s="66">
        <v>81</v>
      </c>
    </row>
    <row r="1817" spans="2:9">
      <c r="B1817" s="64">
        <f t="shared" si="59"/>
        <v>45641</v>
      </c>
      <c r="C1817" s="65">
        <f t="shared" si="58"/>
        <v>1</v>
      </c>
      <c r="D1817" s="65">
        <f>IF(ISNUMBER(MATCH(B1817,Holidays!$E$5:$E$134,0)),1,'Data Export'!C1817)</f>
        <v>1</v>
      </c>
      <c r="E1817" s="66">
        <v>16</v>
      </c>
      <c r="F1817" s="66" t="str">
        <f ca="1">OFFSET('ToU Table'!$B$6,'Data Export'!E1817-1,'Data Export'!D1817-1)</f>
        <v>Off-peak</v>
      </c>
      <c r="G1817" s="66">
        <v>106</v>
      </c>
      <c r="H1817" s="66">
        <v>232</v>
      </c>
      <c r="I1817" s="66">
        <v>84</v>
      </c>
    </row>
    <row r="1818" spans="2:9">
      <c r="B1818" s="64">
        <f t="shared" si="59"/>
        <v>45641</v>
      </c>
      <c r="C1818" s="65">
        <f t="shared" si="58"/>
        <v>1</v>
      </c>
      <c r="D1818" s="65">
        <f>IF(ISNUMBER(MATCH(B1818,Holidays!$E$5:$E$134,0)),1,'Data Export'!C1818)</f>
        <v>1</v>
      </c>
      <c r="E1818" s="66">
        <v>17</v>
      </c>
      <c r="F1818" s="66" t="str">
        <f ca="1">OFFSET('ToU Table'!$B$6,'Data Export'!E1818-1,'Data Export'!D1818-1)</f>
        <v>Off-peak</v>
      </c>
      <c r="G1818" s="66">
        <v>96</v>
      </c>
      <c r="H1818" s="66">
        <v>244.23</v>
      </c>
      <c r="I1818" s="66">
        <v>90</v>
      </c>
    </row>
    <row r="1819" spans="2:9">
      <c r="B1819" s="64">
        <f t="shared" si="59"/>
        <v>45641</v>
      </c>
      <c r="C1819" s="65">
        <f t="shared" si="58"/>
        <v>1</v>
      </c>
      <c r="D1819" s="65">
        <f>IF(ISNUMBER(MATCH(B1819,Holidays!$E$5:$E$134,0)),1,'Data Export'!C1819)</f>
        <v>1</v>
      </c>
      <c r="E1819" s="66">
        <v>18</v>
      </c>
      <c r="F1819" s="66" t="str">
        <f ca="1">OFFSET('ToU Table'!$B$6,'Data Export'!E1819-1,'Data Export'!D1819-1)</f>
        <v>Off-peak</v>
      </c>
      <c r="G1819" s="66">
        <v>366.44</v>
      </c>
      <c r="H1819" s="66">
        <v>366.44</v>
      </c>
      <c r="I1819" s="66">
        <v>26.4</v>
      </c>
    </row>
    <row r="1820" spans="2:9">
      <c r="B1820" s="64">
        <f t="shared" si="59"/>
        <v>45641</v>
      </c>
      <c r="C1820" s="65">
        <f t="shared" si="58"/>
        <v>1</v>
      </c>
      <c r="D1820" s="65">
        <f>IF(ISNUMBER(MATCH(B1820,Holidays!$E$5:$E$134,0)),1,'Data Export'!C1820)</f>
        <v>1</v>
      </c>
      <c r="E1820" s="66">
        <v>19</v>
      </c>
      <c r="F1820" s="66" t="str">
        <f ca="1">OFFSET('ToU Table'!$B$6,'Data Export'!E1820-1,'Data Export'!D1820-1)</f>
        <v>Off-peak</v>
      </c>
      <c r="G1820" s="66">
        <v>372.39</v>
      </c>
      <c r="H1820" s="66">
        <v>372.39</v>
      </c>
      <c r="I1820" s="66">
        <v>26.4</v>
      </c>
    </row>
    <row r="1821" spans="2:9">
      <c r="B1821" s="64">
        <f t="shared" si="59"/>
        <v>45641</v>
      </c>
      <c r="C1821" s="65">
        <f t="shared" si="58"/>
        <v>1</v>
      </c>
      <c r="D1821" s="65">
        <f>IF(ISNUMBER(MATCH(B1821,Holidays!$E$5:$E$134,0)),1,'Data Export'!C1821)</f>
        <v>1</v>
      </c>
      <c r="E1821" s="66">
        <v>20</v>
      </c>
      <c r="F1821" s="66" t="str">
        <f ca="1">OFFSET('ToU Table'!$B$6,'Data Export'!E1821-1,'Data Export'!D1821-1)</f>
        <v>Off-peak</v>
      </c>
      <c r="G1821" s="66">
        <v>372.39</v>
      </c>
      <c r="H1821" s="66">
        <v>372.39</v>
      </c>
      <c r="I1821" s="66">
        <v>26.4</v>
      </c>
    </row>
    <row r="1822" spans="2:9">
      <c r="B1822" s="64">
        <f t="shared" si="59"/>
        <v>45641</v>
      </c>
      <c r="C1822" s="65">
        <f t="shared" si="58"/>
        <v>1</v>
      </c>
      <c r="D1822" s="65">
        <f>IF(ISNUMBER(MATCH(B1822,Holidays!$E$5:$E$134,0)),1,'Data Export'!C1822)</f>
        <v>1</v>
      </c>
      <c r="E1822" s="66">
        <v>21</v>
      </c>
      <c r="F1822" s="66" t="str">
        <f ca="1">OFFSET('ToU Table'!$B$6,'Data Export'!E1822-1,'Data Export'!D1822-1)</f>
        <v>Off-peak</v>
      </c>
      <c r="G1822" s="66">
        <v>372.39</v>
      </c>
      <c r="H1822" s="66">
        <v>372.39</v>
      </c>
      <c r="I1822" s="66">
        <v>26.4</v>
      </c>
    </row>
    <row r="1823" spans="2:9">
      <c r="B1823" s="64">
        <f t="shared" si="59"/>
        <v>45641</v>
      </c>
      <c r="C1823" s="65">
        <f t="shared" si="58"/>
        <v>1</v>
      </c>
      <c r="D1823" s="65">
        <f>IF(ISNUMBER(MATCH(B1823,Holidays!$E$5:$E$134,0)),1,'Data Export'!C1823)</f>
        <v>1</v>
      </c>
      <c r="E1823" s="66">
        <v>22</v>
      </c>
      <c r="F1823" s="66" t="str">
        <f ca="1">OFFSET('ToU Table'!$B$6,'Data Export'!E1823-1,'Data Export'!D1823-1)</f>
        <v>Off-peak</v>
      </c>
      <c r="G1823" s="66">
        <v>248.99</v>
      </c>
      <c r="H1823" s="66">
        <v>248.99</v>
      </c>
      <c r="I1823" s="66">
        <v>46.1</v>
      </c>
    </row>
    <row r="1824" spans="2:9">
      <c r="B1824" s="64">
        <f t="shared" si="59"/>
        <v>45641</v>
      </c>
      <c r="C1824" s="65">
        <f t="shared" si="58"/>
        <v>1</v>
      </c>
      <c r="D1824" s="65">
        <f>IF(ISNUMBER(MATCH(B1824,Holidays!$E$5:$E$134,0)),1,'Data Export'!C1824)</f>
        <v>1</v>
      </c>
      <c r="E1824" s="66">
        <v>23</v>
      </c>
      <c r="F1824" s="66" t="str">
        <f ca="1">OFFSET('ToU Table'!$B$6,'Data Export'!E1824-1,'Data Export'!D1824-1)</f>
        <v>Off-peak</v>
      </c>
      <c r="G1824" s="66">
        <v>121</v>
      </c>
      <c r="H1824" s="66">
        <v>167.45</v>
      </c>
      <c r="I1824" s="66">
        <v>65</v>
      </c>
    </row>
    <row r="1825" spans="2:9">
      <c r="B1825" s="64">
        <f t="shared" si="59"/>
        <v>45641</v>
      </c>
      <c r="C1825" s="65">
        <f t="shared" si="58"/>
        <v>1</v>
      </c>
      <c r="D1825" s="65">
        <f>IF(ISNUMBER(MATCH(B1825,Holidays!$E$5:$E$134,0)),1,'Data Export'!C1825)</f>
        <v>1</v>
      </c>
      <c r="E1825" s="66">
        <v>24</v>
      </c>
      <c r="F1825" s="66" t="str">
        <f ca="1">OFFSET('ToU Table'!$B$6,'Data Export'!E1825-1,'Data Export'!D1825-1)</f>
        <v>Off-peak</v>
      </c>
      <c r="G1825" s="66">
        <v>116</v>
      </c>
      <c r="H1825" s="66">
        <v>167.45</v>
      </c>
      <c r="I1825" s="66">
        <v>80</v>
      </c>
    </row>
    <row r="1826" spans="2:9">
      <c r="B1826" s="64">
        <f t="shared" si="59"/>
        <v>45642</v>
      </c>
      <c r="C1826" s="65">
        <f t="shared" si="58"/>
        <v>2</v>
      </c>
      <c r="D1826" s="65">
        <f>IF(ISNUMBER(MATCH(B1826,Holidays!$E$5:$E$134,0)),1,'Data Export'!C1826)</f>
        <v>2</v>
      </c>
      <c r="E1826" s="66">
        <v>1</v>
      </c>
      <c r="F1826" s="66" t="str">
        <f ca="1">OFFSET('ToU Table'!$B$6,'Data Export'!E1826-1,'Data Export'!D1826-1)</f>
        <v>Off-peak</v>
      </c>
      <c r="G1826" s="66">
        <v>121</v>
      </c>
      <c r="H1826" s="66">
        <v>173</v>
      </c>
      <c r="I1826" s="66">
        <v>45</v>
      </c>
    </row>
    <row r="1827" spans="2:9">
      <c r="B1827" s="64">
        <f t="shared" si="59"/>
        <v>45642</v>
      </c>
      <c r="C1827" s="65">
        <f t="shared" si="58"/>
        <v>2</v>
      </c>
      <c r="D1827" s="65">
        <f>IF(ISNUMBER(MATCH(B1827,Holidays!$E$5:$E$134,0)),1,'Data Export'!C1827)</f>
        <v>2</v>
      </c>
      <c r="E1827" s="66">
        <v>2</v>
      </c>
      <c r="F1827" s="66" t="str">
        <f ca="1">OFFSET('ToU Table'!$B$6,'Data Export'!E1827-1,'Data Export'!D1827-1)</f>
        <v>Off-peak</v>
      </c>
      <c r="G1827" s="66">
        <v>167.57</v>
      </c>
      <c r="H1827" s="66">
        <v>178.29</v>
      </c>
      <c r="I1827" s="66">
        <v>40</v>
      </c>
    </row>
    <row r="1828" spans="2:9">
      <c r="B1828" s="64">
        <f t="shared" si="59"/>
        <v>45642</v>
      </c>
      <c r="C1828" s="65">
        <f t="shared" si="58"/>
        <v>2</v>
      </c>
      <c r="D1828" s="65">
        <f>IF(ISNUMBER(MATCH(B1828,Holidays!$E$5:$E$134,0)),1,'Data Export'!C1828)</f>
        <v>2</v>
      </c>
      <c r="E1828" s="66">
        <v>3</v>
      </c>
      <c r="F1828" s="66" t="str">
        <f ca="1">OFFSET('ToU Table'!$B$6,'Data Export'!E1828-1,'Data Export'!D1828-1)</f>
        <v>Off-peak</v>
      </c>
      <c r="G1828" s="66">
        <v>166.93</v>
      </c>
      <c r="H1828" s="66">
        <v>178.21</v>
      </c>
      <c r="I1828" s="66">
        <v>40</v>
      </c>
    </row>
    <row r="1829" spans="2:9">
      <c r="B1829" s="64">
        <f t="shared" si="59"/>
        <v>45642</v>
      </c>
      <c r="C1829" s="65">
        <f t="shared" si="58"/>
        <v>2</v>
      </c>
      <c r="D1829" s="65">
        <f>IF(ISNUMBER(MATCH(B1829,Holidays!$E$5:$E$134,0)),1,'Data Export'!C1829)</f>
        <v>2</v>
      </c>
      <c r="E1829" s="66">
        <v>4</v>
      </c>
      <c r="F1829" s="66" t="str">
        <f ca="1">OFFSET('ToU Table'!$B$6,'Data Export'!E1829-1,'Data Export'!D1829-1)</f>
        <v>Off-peak</v>
      </c>
      <c r="G1829" s="66">
        <v>131</v>
      </c>
      <c r="H1829" s="66">
        <v>177.88</v>
      </c>
      <c r="I1829" s="66">
        <v>40</v>
      </c>
    </row>
    <row r="1830" spans="2:9">
      <c r="B1830" s="64">
        <f t="shared" si="59"/>
        <v>45642</v>
      </c>
      <c r="C1830" s="65">
        <f t="shared" si="58"/>
        <v>2</v>
      </c>
      <c r="D1830" s="65">
        <f>IF(ISNUMBER(MATCH(B1830,Holidays!$E$5:$E$134,0)),1,'Data Export'!C1830)</f>
        <v>2</v>
      </c>
      <c r="E1830" s="66">
        <v>5</v>
      </c>
      <c r="F1830" s="66" t="str">
        <f ca="1">OFFSET('ToU Table'!$B$6,'Data Export'!E1830-1,'Data Export'!D1830-1)</f>
        <v>Off-peak</v>
      </c>
      <c r="G1830" s="66">
        <v>131</v>
      </c>
      <c r="H1830" s="66">
        <v>203.39</v>
      </c>
      <c r="I1830" s="66">
        <v>45</v>
      </c>
    </row>
    <row r="1831" spans="2:9">
      <c r="B1831" s="64">
        <f t="shared" si="59"/>
        <v>45642</v>
      </c>
      <c r="C1831" s="65">
        <f t="shared" si="58"/>
        <v>2</v>
      </c>
      <c r="D1831" s="65">
        <f>IF(ISNUMBER(MATCH(B1831,Holidays!$E$5:$E$134,0)),1,'Data Export'!C1831)</f>
        <v>2</v>
      </c>
      <c r="E1831" s="66">
        <v>6</v>
      </c>
      <c r="F1831" s="66" t="str">
        <f ca="1">OFFSET('ToU Table'!$B$6,'Data Export'!E1831-1,'Data Export'!D1831-1)</f>
        <v>Off-peak</v>
      </c>
      <c r="G1831" s="66">
        <v>198.99</v>
      </c>
      <c r="H1831" s="66">
        <v>350</v>
      </c>
      <c r="I1831" s="66">
        <v>25</v>
      </c>
    </row>
    <row r="1832" spans="2:9">
      <c r="B1832" s="64">
        <f t="shared" si="59"/>
        <v>45642</v>
      </c>
      <c r="C1832" s="65">
        <f t="shared" si="58"/>
        <v>2</v>
      </c>
      <c r="D1832" s="65">
        <f>IF(ISNUMBER(MATCH(B1832,Holidays!$E$5:$E$134,0)),1,'Data Export'!C1832)</f>
        <v>2</v>
      </c>
      <c r="E1832" s="66">
        <v>7</v>
      </c>
      <c r="F1832" s="66" t="str">
        <f ca="1">OFFSET('ToU Table'!$B$6,'Data Export'!E1832-1,'Data Export'!D1832-1)</f>
        <v>Standard</v>
      </c>
      <c r="G1832" s="66">
        <v>202.99</v>
      </c>
      <c r="H1832" s="66">
        <v>350</v>
      </c>
      <c r="I1832" s="66">
        <v>20</v>
      </c>
    </row>
    <row r="1833" spans="2:9">
      <c r="B1833" s="64">
        <f t="shared" si="59"/>
        <v>45642</v>
      </c>
      <c r="C1833" s="65">
        <f t="shared" si="58"/>
        <v>2</v>
      </c>
      <c r="D1833" s="65">
        <f>IF(ISNUMBER(MATCH(B1833,Holidays!$E$5:$E$134,0)),1,'Data Export'!C1833)</f>
        <v>2</v>
      </c>
      <c r="E1833" s="66">
        <v>8</v>
      </c>
      <c r="F1833" s="66" t="str">
        <f ca="1">OFFSET('ToU Table'!$B$6,'Data Export'!E1833-1,'Data Export'!D1833-1)</f>
        <v>Peak</v>
      </c>
      <c r="G1833" s="66">
        <v>251</v>
      </c>
      <c r="H1833" s="66">
        <v>372.39</v>
      </c>
      <c r="I1833" s="66">
        <v>20</v>
      </c>
    </row>
    <row r="1834" spans="2:9">
      <c r="B1834" s="64">
        <f t="shared" si="59"/>
        <v>45642</v>
      </c>
      <c r="C1834" s="65">
        <f t="shared" si="58"/>
        <v>2</v>
      </c>
      <c r="D1834" s="65">
        <f>IF(ISNUMBER(MATCH(B1834,Holidays!$E$5:$E$134,0)),1,'Data Export'!C1834)</f>
        <v>2</v>
      </c>
      <c r="E1834" s="66">
        <v>9</v>
      </c>
      <c r="F1834" s="66" t="str">
        <f ca="1">OFFSET('ToU Table'!$B$6,'Data Export'!E1834-1,'Data Export'!D1834-1)</f>
        <v>Peak</v>
      </c>
      <c r="G1834" s="66">
        <v>191.99</v>
      </c>
      <c r="H1834" s="66">
        <v>372.39</v>
      </c>
      <c r="I1834" s="66">
        <v>50</v>
      </c>
    </row>
    <row r="1835" spans="2:9">
      <c r="B1835" s="64">
        <f t="shared" si="59"/>
        <v>45642</v>
      </c>
      <c r="C1835" s="65">
        <f t="shared" ref="C1835:C1898" si="60">WEEKDAY(B1835)</f>
        <v>2</v>
      </c>
      <c r="D1835" s="65">
        <f>IF(ISNUMBER(MATCH(B1835,Holidays!$E$5:$E$134,0)),1,'Data Export'!C1835)</f>
        <v>2</v>
      </c>
      <c r="E1835" s="66">
        <v>10</v>
      </c>
      <c r="F1835" s="66" t="str">
        <f ca="1">OFFSET('ToU Table'!$B$6,'Data Export'!E1835-1,'Data Export'!D1835-1)</f>
        <v>Peak</v>
      </c>
      <c r="G1835" s="66">
        <v>192</v>
      </c>
      <c r="H1835" s="66">
        <v>372.39</v>
      </c>
      <c r="I1835" s="66">
        <v>50</v>
      </c>
    </row>
    <row r="1836" spans="2:9">
      <c r="B1836" s="64">
        <f t="shared" si="59"/>
        <v>45642</v>
      </c>
      <c r="C1836" s="65">
        <f t="shared" si="60"/>
        <v>2</v>
      </c>
      <c r="D1836" s="65">
        <f>IF(ISNUMBER(MATCH(B1836,Holidays!$E$5:$E$134,0)),1,'Data Export'!C1836)</f>
        <v>2</v>
      </c>
      <c r="E1836" s="66">
        <v>11</v>
      </c>
      <c r="F1836" s="66" t="str">
        <f ca="1">OFFSET('ToU Table'!$B$6,'Data Export'!E1836-1,'Data Export'!D1836-1)</f>
        <v>Standard</v>
      </c>
      <c r="G1836" s="66">
        <v>106</v>
      </c>
      <c r="H1836" s="66">
        <v>372.39</v>
      </c>
      <c r="I1836" s="66">
        <v>74.900000000000006</v>
      </c>
    </row>
    <row r="1837" spans="2:9">
      <c r="B1837" s="64">
        <f t="shared" si="59"/>
        <v>45642</v>
      </c>
      <c r="C1837" s="65">
        <f t="shared" si="60"/>
        <v>2</v>
      </c>
      <c r="D1837" s="65">
        <f>IF(ISNUMBER(MATCH(B1837,Holidays!$E$5:$E$134,0)),1,'Data Export'!C1837)</f>
        <v>2</v>
      </c>
      <c r="E1837" s="66">
        <v>12</v>
      </c>
      <c r="F1837" s="66" t="str">
        <f ca="1">OFFSET('ToU Table'!$B$6,'Data Export'!E1837-1,'Data Export'!D1837-1)</f>
        <v>Standard</v>
      </c>
      <c r="G1837" s="66">
        <v>106</v>
      </c>
      <c r="H1837" s="66">
        <v>372.39</v>
      </c>
      <c r="I1837" s="66">
        <v>75</v>
      </c>
    </row>
    <row r="1838" spans="2:9">
      <c r="B1838" s="64">
        <f t="shared" si="59"/>
        <v>45642</v>
      </c>
      <c r="C1838" s="65">
        <f t="shared" si="60"/>
        <v>2</v>
      </c>
      <c r="D1838" s="65">
        <f>IF(ISNUMBER(MATCH(B1838,Holidays!$E$5:$E$134,0)),1,'Data Export'!C1838)</f>
        <v>2</v>
      </c>
      <c r="E1838" s="66">
        <v>13</v>
      </c>
      <c r="F1838" s="66" t="str">
        <f ca="1">OFFSET('ToU Table'!$B$6,'Data Export'!E1838-1,'Data Export'!D1838-1)</f>
        <v>Standard</v>
      </c>
      <c r="G1838" s="66">
        <v>106</v>
      </c>
      <c r="H1838" s="66">
        <v>279.94</v>
      </c>
      <c r="I1838" s="66">
        <v>79</v>
      </c>
    </row>
    <row r="1839" spans="2:9">
      <c r="B1839" s="64">
        <f t="shared" si="59"/>
        <v>45642</v>
      </c>
      <c r="C1839" s="65">
        <f t="shared" si="60"/>
        <v>2</v>
      </c>
      <c r="D1839" s="65">
        <f>IF(ISNUMBER(MATCH(B1839,Holidays!$E$5:$E$134,0)),1,'Data Export'!C1839)</f>
        <v>2</v>
      </c>
      <c r="E1839" s="66">
        <v>14</v>
      </c>
      <c r="F1839" s="66" t="str">
        <f ca="1">OFFSET('ToU Table'!$B$6,'Data Export'!E1839-1,'Data Export'!D1839-1)</f>
        <v>Standard</v>
      </c>
      <c r="G1839" s="66">
        <v>106</v>
      </c>
      <c r="H1839" s="66">
        <v>279.94</v>
      </c>
      <c r="I1839" s="66">
        <v>79</v>
      </c>
    </row>
    <row r="1840" spans="2:9">
      <c r="B1840" s="64">
        <f t="shared" si="59"/>
        <v>45642</v>
      </c>
      <c r="C1840" s="65">
        <f t="shared" si="60"/>
        <v>2</v>
      </c>
      <c r="D1840" s="65">
        <f>IF(ISNUMBER(MATCH(B1840,Holidays!$E$5:$E$134,0)),1,'Data Export'!C1840)</f>
        <v>2</v>
      </c>
      <c r="E1840" s="66">
        <v>15</v>
      </c>
      <c r="F1840" s="66" t="str">
        <f ca="1">OFFSET('ToU Table'!$B$6,'Data Export'!E1840-1,'Data Export'!D1840-1)</f>
        <v>Standard</v>
      </c>
      <c r="G1840" s="66">
        <v>121</v>
      </c>
      <c r="H1840" s="66">
        <v>241.45</v>
      </c>
      <c r="I1840" s="66">
        <v>55.8</v>
      </c>
    </row>
    <row r="1841" spans="2:9">
      <c r="B1841" s="64">
        <f t="shared" si="59"/>
        <v>45642</v>
      </c>
      <c r="C1841" s="65">
        <f t="shared" si="60"/>
        <v>2</v>
      </c>
      <c r="D1841" s="65">
        <f>IF(ISNUMBER(MATCH(B1841,Holidays!$E$5:$E$134,0)),1,'Data Export'!C1841)</f>
        <v>2</v>
      </c>
      <c r="E1841" s="66">
        <v>16</v>
      </c>
      <c r="F1841" s="66" t="str">
        <f ca="1">OFFSET('ToU Table'!$B$6,'Data Export'!E1841-1,'Data Export'!D1841-1)</f>
        <v>Standard</v>
      </c>
      <c r="G1841" s="66">
        <v>131</v>
      </c>
      <c r="H1841" s="66">
        <v>257.45</v>
      </c>
      <c r="I1841" s="66">
        <v>47.5</v>
      </c>
    </row>
    <row r="1842" spans="2:9">
      <c r="B1842" s="64">
        <f t="shared" si="59"/>
        <v>45642</v>
      </c>
      <c r="C1842" s="65">
        <f t="shared" si="60"/>
        <v>2</v>
      </c>
      <c r="D1842" s="65">
        <f>IF(ISNUMBER(MATCH(B1842,Holidays!$E$5:$E$134,0)),1,'Data Export'!C1842)</f>
        <v>2</v>
      </c>
      <c r="E1842" s="66">
        <v>17</v>
      </c>
      <c r="F1842" s="66" t="str">
        <f ca="1">OFFSET('ToU Table'!$B$6,'Data Export'!E1842-1,'Data Export'!D1842-1)</f>
        <v>Standard</v>
      </c>
      <c r="G1842" s="66">
        <v>131</v>
      </c>
      <c r="H1842" s="66">
        <v>250</v>
      </c>
      <c r="I1842" s="66">
        <v>39.200000000000003</v>
      </c>
    </row>
    <row r="1843" spans="2:9">
      <c r="B1843" s="64">
        <f t="shared" si="59"/>
        <v>45642</v>
      </c>
      <c r="C1843" s="65">
        <f t="shared" si="60"/>
        <v>2</v>
      </c>
      <c r="D1843" s="65">
        <f>IF(ISNUMBER(MATCH(B1843,Holidays!$E$5:$E$134,0)),1,'Data Export'!C1843)</f>
        <v>2</v>
      </c>
      <c r="E1843" s="66">
        <v>18</v>
      </c>
      <c r="F1843" s="66" t="str">
        <f ca="1">OFFSET('ToU Table'!$B$6,'Data Export'!E1843-1,'Data Export'!D1843-1)</f>
        <v>Standard</v>
      </c>
      <c r="G1843" s="66">
        <v>372.39</v>
      </c>
      <c r="H1843" s="66">
        <v>372.39</v>
      </c>
      <c r="I1843" s="66">
        <v>0</v>
      </c>
    </row>
    <row r="1844" spans="2:9">
      <c r="B1844" s="64">
        <f t="shared" si="59"/>
        <v>45642</v>
      </c>
      <c r="C1844" s="65">
        <f t="shared" si="60"/>
        <v>2</v>
      </c>
      <c r="D1844" s="65">
        <f>IF(ISNUMBER(MATCH(B1844,Holidays!$E$5:$E$134,0)),1,'Data Export'!C1844)</f>
        <v>2</v>
      </c>
      <c r="E1844" s="66">
        <v>19</v>
      </c>
      <c r="F1844" s="66" t="str">
        <f ca="1">OFFSET('ToU Table'!$B$6,'Data Export'!E1844-1,'Data Export'!D1844-1)</f>
        <v>Peak</v>
      </c>
      <c r="G1844" s="66">
        <v>372.39</v>
      </c>
      <c r="H1844" s="66">
        <v>372.39</v>
      </c>
      <c r="I1844" s="66">
        <v>1.4</v>
      </c>
    </row>
    <row r="1845" spans="2:9">
      <c r="B1845" s="64">
        <f t="shared" si="59"/>
        <v>45642</v>
      </c>
      <c r="C1845" s="65">
        <f t="shared" si="60"/>
        <v>2</v>
      </c>
      <c r="D1845" s="65">
        <f>IF(ISNUMBER(MATCH(B1845,Holidays!$E$5:$E$134,0)),1,'Data Export'!C1845)</f>
        <v>2</v>
      </c>
      <c r="E1845" s="66">
        <v>20</v>
      </c>
      <c r="F1845" s="66" t="str">
        <f ca="1">OFFSET('ToU Table'!$B$6,'Data Export'!E1845-1,'Data Export'!D1845-1)</f>
        <v>Peak</v>
      </c>
      <c r="G1845" s="66">
        <v>372.39</v>
      </c>
      <c r="H1845" s="66">
        <v>372.39</v>
      </c>
      <c r="I1845" s="66">
        <v>1.4</v>
      </c>
    </row>
    <row r="1846" spans="2:9">
      <c r="B1846" s="64">
        <f t="shared" si="59"/>
        <v>45642</v>
      </c>
      <c r="C1846" s="65">
        <f t="shared" si="60"/>
        <v>2</v>
      </c>
      <c r="D1846" s="65">
        <f>IF(ISNUMBER(MATCH(B1846,Holidays!$E$5:$E$134,0)),1,'Data Export'!C1846)</f>
        <v>2</v>
      </c>
      <c r="E1846" s="66">
        <v>21</v>
      </c>
      <c r="F1846" s="66" t="str">
        <f ca="1">OFFSET('ToU Table'!$B$6,'Data Export'!E1846-1,'Data Export'!D1846-1)</f>
        <v>Peak</v>
      </c>
      <c r="G1846" s="66">
        <v>372.39</v>
      </c>
      <c r="H1846" s="66">
        <v>372.39</v>
      </c>
      <c r="I1846" s="66">
        <v>1.4</v>
      </c>
    </row>
    <row r="1847" spans="2:9">
      <c r="B1847" s="64">
        <f t="shared" si="59"/>
        <v>45642</v>
      </c>
      <c r="C1847" s="65">
        <f t="shared" si="60"/>
        <v>2</v>
      </c>
      <c r="D1847" s="65">
        <f>IF(ISNUMBER(MATCH(B1847,Holidays!$E$5:$E$134,0)),1,'Data Export'!C1847)</f>
        <v>2</v>
      </c>
      <c r="E1847" s="66">
        <v>22</v>
      </c>
      <c r="F1847" s="66" t="str">
        <f ca="1">OFFSET('ToU Table'!$B$6,'Data Export'!E1847-1,'Data Export'!D1847-1)</f>
        <v>Standard</v>
      </c>
      <c r="G1847" s="66">
        <v>372.39</v>
      </c>
      <c r="H1847" s="66">
        <v>372.39</v>
      </c>
      <c r="I1847" s="66">
        <v>1.4</v>
      </c>
    </row>
    <row r="1848" spans="2:9">
      <c r="B1848" s="64">
        <f t="shared" si="59"/>
        <v>45642</v>
      </c>
      <c r="C1848" s="65">
        <f t="shared" si="60"/>
        <v>2</v>
      </c>
      <c r="D1848" s="65">
        <f>IF(ISNUMBER(MATCH(B1848,Holidays!$E$5:$E$134,0)),1,'Data Export'!C1848)</f>
        <v>2</v>
      </c>
      <c r="E1848" s="66">
        <v>23</v>
      </c>
      <c r="F1848" s="66" t="str">
        <f ca="1">OFFSET('ToU Table'!$B$6,'Data Export'!E1848-1,'Data Export'!D1848-1)</f>
        <v>Off-peak</v>
      </c>
      <c r="G1848" s="66">
        <v>165.78</v>
      </c>
      <c r="H1848" s="66">
        <v>167.45</v>
      </c>
      <c r="I1848" s="66">
        <v>0</v>
      </c>
    </row>
    <row r="1849" spans="2:9">
      <c r="B1849" s="64">
        <f t="shared" si="59"/>
        <v>45642</v>
      </c>
      <c r="C1849" s="65">
        <f t="shared" si="60"/>
        <v>2</v>
      </c>
      <c r="D1849" s="65">
        <f>IF(ISNUMBER(MATCH(B1849,Holidays!$E$5:$E$134,0)),1,'Data Export'!C1849)</f>
        <v>2</v>
      </c>
      <c r="E1849" s="66">
        <v>24</v>
      </c>
      <c r="F1849" s="66" t="str">
        <f ca="1">OFFSET('ToU Table'!$B$6,'Data Export'!E1849-1,'Data Export'!D1849-1)</f>
        <v>Off-peak</v>
      </c>
      <c r="G1849" s="66">
        <v>160.82</v>
      </c>
      <c r="H1849" s="66">
        <v>167.45</v>
      </c>
      <c r="I1849" s="66">
        <v>15</v>
      </c>
    </row>
    <row r="1850" spans="2:9">
      <c r="B1850" s="64">
        <f t="shared" si="59"/>
        <v>45643</v>
      </c>
      <c r="C1850" s="65">
        <f t="shared" si="60"/>
        <v>3</v>
      </c>
      <c r="D1850" s="65">
        <f>IF(ISNUMBER(MATCH(B1850,Holidays!$E$5:$E$134,0)),1,'Data Export'!C1850)</f>
        <v>3</v>
      </c>
      <c r="E1850" s="66">
        <v>1</v>
      </c>
      <c r="F1850" s="66" t="str">
        <f ca="1">OFFSET('ToU Table'!$B$6,'Data Export'!E1850-1,'Data Export'!D1850-1)</f>
        <v>Off-peak</v>
      </c>
      <c r="G1850" s="66">
        <v>178.75</v>
      </c>
      <c r="H1850" s="66">
        <v>178.75</v>
      </c>
      <c r="I1850" s="66">
        <v>5</v>
      </c>
    </row>
    <row r="1851" spans="2:9">
      <c r="B1851" s="64">
        <f t="shared" si="59"/>
        <v>45643</v>
      </c>
      <c r="C1851" s="65">
        <f t="shared" si="60"/>
        <v>3</v>
      </c>
      <c r="D1851" s="65">
        <f>IF(ISNUMBER(MATCH(B1851,Holidays!$E$5:$E$134,0)),1,'Data Export'!C1851)</f>
        <v>3</v>
      </c>
      <c r="E1851" s="66">
        <v>2</v>
      </c>
      <c r="F1851" s="66" t="str">
        <f ca="1">OFFSET('ToU Table'!$B$6,'Data Export'!E1851-1,'Data Export'!D1851-1)</f>
        <v>Off-peak</v>
      </c>
      <c r="G1851" s="66">
        <v>179.2</v>
      </c>
      <c r="H1851" s="66">
        <v>179.2</v>
      </c>
      <c r="I1851" s="66">
        <v>5</v>
      </c>
    </row>
    <row r="1852" spans="2:9">
      <c r="B1852" s="64">
        <f t="shared" si="59"/>
        <v>45643</v>
      </c>
      <c r="C1852" s="65">
        <f t="shared" si="60"/>
        <v>3</v>
      </c>
      <c r="D1852" s="65">
        <f>IF(ISNUMBER(MATCH(B1852,Holidays!$E$5:$E$134,0)),1,'Data Export'!C1852)</f>
        <v>3</v>
      </c>
      <c r="E1852" s="66">
        <v>3</v>
      </c>
      <c r="F1852" s="66" t="str">
        <f ca="1">OFFSET('ToU Table'!$B$6,'Data Export'!E1852-1,'Data Export'!D1852-1)</f>
        <v>Off-peak</v>
      </c>
      <c r="G1852" s="66">
        <v>179.2</v>
      </c>
      <c r="H1852" s="66">
        <v>179.2</v>
      </c>
      <c r="I1852" s="66">
        <v>5</v>
      </c>
    </row>
    <row r="1853" spans="2:9">
      <c r="B1853" s="64">
        <f t="shared" si="59"/>
        <v>45643</v>
      </c>
      <c r="C1853" s="65">
        <f t="shared" si="60"/>
        <v>3</v>
      </c>
      <c r="D1853" s="65">
        <f>IF(ISNUMBER(MATCH(B1853,Holidays!$E$5:$E$134,0)),1,'Data Export'!C1853)</f>
        <v>3</v>
      </c>
      <c r="E1853" s="66">
        <v>4</v>
      </c>
      <c r="F1853" s="66" t="str">
        <f ca="1">OFFSET('ToU Table'!$B$6,'Data Export'!E1853-1,'Data Export'!D1853-1)</f>
        <v>Off-peak</v>
      </c>
      <c r="G1853" s="66">
        <v>179.11</v>
      </c>
      <c r="H1853" s="66">
        <v>179.11</v>
      </c>
      <c r="I1853" s="66">
        <v>5</v>
      </c>
    </row>
    <row r="1854" spans="2:9">
      <c r="B1854" s="64">
        <f t="shared" si="59"/>
        <v>45643</v>
      </c>
      <c r="C1854" s="65">
        <f t="shared" si="60"/>
        <v>3</v>
      </c>
      <c r="D1854" s="65">
        <f>IF(ISNUMBER(MATCH(B1854,Holidays!$E$5:$E$134,0)),1,'Data Export'!C1854)</f>
        <v>3</v>
      </c>
      <c r="E1854" s="66">
        <v>5</v>
      </c>
      <c r="F1854" s="66" t="str">
        <f ca="1">OFFSET('ToU Table'!$B$6,'Data Export'!E1854-1,'Data Export'!D1854-1)</f>
        <v>Off-peak</v>
      </c>
      <c r="G1854" s="66">
        <v>204.36</v>
      </c>
      <c r="H1854" s="66">
        <v>204.36</v>
      </c>
      <c r="I1854" s="66">
        <v>10</v>
      </c>
    </row>
    <row r="1855" spans="2:9">
      <c r="B1855" s="64">
        <f t="shared" si="59"/>
        <v>45643</v>
      </c>
      <c r="C1855" s="65">
        <f t="shared" si="60"/>
        <v>3</v>
      </c>
      <c r="D1855" s="65">
        <f>IF(ISNUMBER(MATCH(B1855,Holidays!$E$5:$E$134,0)),1,'Data Export'!C1855)</f>
        <v>3</v>
      </c>
      <c r="E1855" s="66">
        <v>6</v>
      </c>
      <c r="F1855" s="66" t="str">
        <f ca="1">OFFSET('ToU Table'!$B$6,'Data Export'!E1855-1,'Data Export'!D1855-1)</f>
        <v>Off-peak</v>
      </c>
      <c r="G1855" s="66">
        <v>362.06</v>
      </c>
      <c r="H1855" s="66">
        <v>362.06</v>
      </c>
      <c r="I1855" s="66">
        <v>25</v>
      </c>
    </row>
    <row r="1856" spans="2:9">
      <c r="B1856" s="64">
        <f t="shared" si="59"/>
        <v>45643</v>
      </c>
      <c r="C1856" s="65">
        <f t="shared" si="60"/>
        <v>3</v>
      </c>
      <c r="D1856" s="65">
        <f>IF(ISNUMBER(MATCH(B1856,Holidays!$E$5:$E$134,0)),1,'Data Export'!C1856)</f>
        <v>3</v>
      </c>
      <c r="E1856" s="66">
        <v>7</v>
      </c>
      <c r="F1856" s="66" t="str">
        <f ca="1">OFFSET('ToU Table'!$B$6,'Data Export'!E1856-1,'Data Export'!D1856-1)</f>
        <v>Standard</v>
      </c>
      <c r="G1856" s="66">
        <v>350</v>
      </c>
      <c r="H1856" s="66">
        <v>350</v>
      </c>
      <c r="I1856" s="66">
        <v>0</v>
      </c>
    </row>
    <row r="1857" spans="2:9">
      <c r="B1857" s="64">
        <f t="shared" si="59"/>
        <v>45643</v>
      </c>
      <c r="C1857" s="65">
        <f t="shared" si="60"/>
        <v>3</v>
      </c>
      <c r="D1857" s="65">
        <f>IF(ISNUMBER(MATCH(B1857,Holidays!$E$5:$E$134,0)),1,'Data Export'!C1857)</f>
        <v>3</v>
      </c>
      <c r="E1857" s="66">
        <v>8</v>
      </c>
      <c r="F1857" s="66" t="str">
        <f ca="1">OFFSET('ToU Table'!$B$6,'Data Export'!E1857-1,'Data Export'!D1857-1)</f>
        <v>Peak</v>
      </c>
      <c r="G1857" s="66">
        <v>191.99</v>
      </c>
      <c r="H1857" s="66">
        <v>370.07</v>
      </c>
      <c r="I1857" s="66">
        <v>50</v>
      </c>
    </row>
    <row r="1858" spans="2:9">
      <c r="B1858" s="64">
        <f t="shared" si="59"/>
        <v>45643</v>
      </c>
      <c r="C1858" s="65">
        <f t="shared" si="60"/>
        <v>3</v>
      </c>
      <c r="D1858" s="65">
        <f>IF(ISNUMBER(MATCH(B1858,Holidays!$E$5:$E$134,0)),1,'Data Export'!C1858)</f>
        <v>3</v>
      </c>
      <c r="E1858" s="66">
        <v>9</v>
      </c>
      <c r="F1858" s="66" t="str">
        <f ca="1">OFFSET('ToU Table'!$B$6,'Data Export'!E1858-1,'Data Export'!D1858-1)</f>
        <v>Peak</v>
      </c>
      <c r="G1858" s="66">
        <v>231</v>
      </c>
      <c r="H1858" s="66">
        <v>370.07</v>
      </c>
      <c r="I1858" s="66">
        <v>30</v>
      </c>
    </row>
    <row r="1859" spans="2:9">
      <c r="B1859" s="64">
        <f t="shared" ref="B1859:B1922" si="61">B1835+1</f>
        <v>45643</v>
      </c>
      <c r="C1859" s="65">
        <f t="shared" si="60"/>
        <v>3</v>
      </c>
      <c r="D1859" s="65">
        <f>IF(ISNUMBER(MATCH(B1859,Holidays!$E$5:$E$134,0)),1,'Data Export'!C1859)</f>
        <v>3</v>
      </c>
      <c r="E1859" s="66">
        <v>10</v>
      </c>
      <c r="F1859" s="66" t="str">
        <f ca="1">OFFSET('ToU Table'!$B$6,'Data Export'!E1859-1,'Data Export'!D1859-1)</f>
        <v>Peak</v>
      </c>
      <c r="G1859" s="66">
        <v>224.55</v>
      </c>
      <c r="H1859" s="66">
        <v>370.07</v>
      </c>
      <c r="I1859" s="66">
        <v>30</v>
      </c>
    </row>
    <row r="1860" spans="2:9">
      <c r="B1860" s="64">
        <f t="shared" si="61"/>
        <v>45643</v>
      </c>
      <c r="C1860" s="65">
        <f t="shared" si="60"/>
        <v>3</v>
      </c>
      <c r="D1860" s="65">
        <f>IF(ISNUMBER(MATCH(B1860,Holidays!$E$5:$E$134,0)),1,'Data Export'!C1860)</f>
        <v>3</v>
      </c>
      <c r="E1860" s="66">
        <v>11</v>
      </c>
      <c r="F1860" s="66" t="str">
        <f ca="1">OFFSET('ToU Table'!$B$6,'Data Export'!E1860-1,'Data Export'!D1860-1)</f>
        <v>Standard</v>
      </c>
      <c r="G1860" s="66">
        <v>131</v>
      </c>
      <c r="H1860" s="66">
        <v>278.91000000000003</v>
      </c>
      <c r="I1860" s="66">
        <v>40</v>
      </c>
    </row>
    <row r="1861" spans="2:9">
      <c r="B1861" s="64">
        <f t="shared" si="61"/>
        <v>45643</v>
      </c>
      <c r="C1861" s="65">
        <f t="shared" si="60"/>
        <v>3</v>
      </c>
      <c r="D1861" s="65">
        <f>IF(ISNUMBER(MATCH(B1861,Holidays!$E$5:$E$134,0)),1,'Data Export'!C1861)</f>
        <v>3</v>
      </c>
      <c r="E1861" s="66">
        <v>12</v>
      </c>
      <c r="F1861" s="66" t="str">
        <f ca="1">OFFSET('ToU Table'!$B$6,'Data Export'!E1861-1,'Data Export'!D1861-1)</f>
        <v>Standard</v>
      </c>
      <c r="G1861" s="66">
        <v>131</v>
      </c>
      <c r="H1861" s="66">
        <v>278.91000000000003</v>
      </c>
      <c r="I1861" s="66">
        <v>40</v>
      </c>
    </row>
    <row r="1862" spans="2:9">
      <c r="B1862" s="64">
        <f t="shared" si="61"/>
        <v>45643</v>
      </c>
      <c r="C1862" s="65">
        <f t="shared" si="60"/>
        <v>3</v>
      </c>
      <c r="D1862" s="65">
        <f>IF(ISNUMBER(MATCH(B1862,Holidays!$E$5:$E$134,0)),1,'Data Export'!C1862)</f>
        <v>3</v>
      </c>
      <c r="E1862" s="66">
        <v>13</v>
      </c>
      <c r="F1862" s="66" t="str">
        <f ca="1">OFFSET('ToU Table'!$B$6,'Data Export'!E1862-1,'Data Export'!D1862-1)</f>
        <v>Standard</v>
      </c>
      <c r="G1862" s="66">
        <v>131</v>
      </c>
      <c r="H1862" s="66">
        <v>278.91000000000003</v>
      </c>
      <c r="I1862" s="66">
        <v>40</v>
      </c>
    </row>
    <row r="1863" spans="2:9">
      <c r="B1863" s="64">
        <f t="shared" si="61"/>
        <v>45643</v>
      </c>
      <c r="C1863" s="65">
        <f t="shared" si="60"/>
        <v>3</v>
      </c>
      <c r="D1863" s="65">
        <f>IF(ISNUMBER(MATCH(B1863,Holidays!$E$5:$E$134,0)),1,'Data Export'!C1863)</f>
        <v>3</v>
      </c>
      <c r="E1863" s="66">
        <v>14</v>
      </c>
      <c r="F1863" s="66" t="str">
        <f ca="1">OFFSET('ToU Table'!$B$6,'Data Export'!E1863-1,'Data Export'!D1863-1)</f>
        <v>Standard</v>
      </c>
      <c r="G1863" s="66">
        <v>165</v>
      </c>
      <c r="H1863" s="66">
        <v>278.91000000000003</v>
      </c>
      <c r="I1863" s="66">
        <v>40</v>
      </c>
    </row>
    <row r="1864" spans="2:9">
      <c r="B1864" s="64">
        <f t="shared" si="61"/>
        <v>45643</v>
      </c>
      <c r="C1864" s="65">
        <f t="shared" si="60"/>
        <v>3</v>
      </c>
      <c r="D1864" s="65">
        <f>IF(ISNUMBER(MATCH(B1864,Holidays!$E$5:$E$134,0)),1,'Data Export'!C1864)</f>
        <v>3</v>
      </c>
      <c r="E1864" s="66">
        <v>15</v>
      </c>
      <c r="F1864" s="66" t="str">
        <f ca="1">OFFSET('ToU Table'!$B$6,'Data Export'!E1864-1,'Data Export'!D1864-1)</f>
        <v>Standard</v>
      </c>
      <c r="G1864" s="66">
        <v>191.04</v>
      </c>
      <c r="H1864" s="66">
        <v>278.91000000000003</v>
      </c>
      <c r="I1864" s="66">
        <v>35.1</v>
      </c>
    </row>
    <row r="1865" spans="2:9">
      <c r="B1865" s="64">
        <f t="shared" si="61"/>
        <v>45643</v>
      </c>
      <c r="C1865" s="65">
        <f t="shared" si="60"/>
        <v>3</v>
      </c>
      <c r="D1865" s="65">
        <f>IF(ISNUMBER(MATCH(B1865,Holidays!$E$5:$E$134,0)),1,'Data Export'!C1865)</f>
        <v>3</v>
      </c>
      <c r="E1865" s="66">
        <v>16</v>
      </c>
      <c r="F1865" s="66" t="str">
        <f ca="1">OFFSET('ToU Table'!$B$6,'Data Export'!E1865-1,'Data Export'!D1865-1)</f>
        <v>Standard</v>
      </c>
      <c r="G1865" s="66">
        <v>224.38</v>
      </c>
      <c r="H1865" s="66">
        <v>278.91000000000003</v>
      </c>
      <c r="I1865" s="66">
        <v>30.2</v>
      </c>
    </row>
    <row r="1866" spans="2:9">
      <c r="B1866" s="64">
        <f t="shared" si="61"/>
        <v>45643</v>
      </c>
      <c r="C1866" s="65">
        <f t="shared" si="60"/>
        <v>3</v>
      </c>
      <c r="D1866" s="65">
        <f>IF(ISNUMBER(MATCH(B1866,Holidays!$E$5:$E$134,0)),1,'Data Export'!C1866)</f>
        <v>3</v>
      </c>
      <c r="E1866" s="66">
        <v>17</v>
      </c>
      <c r="F1866" s="66" t="str">
        <f ca="1">OFFSET('ToU Table'!$B$6,'Data Export'!E1866-1,'Data Export'!D1866-1)</f>
        <v>Standard</v>
      </c>
      <c r="G1866" s="66">
        <v>242.86</v>
      </c>
      <c r="H1866" s="66">
        <v>349.91</v>
      </c>
      <c r="I1866" s="66">
        <v>15.4</v>
      </c>
    </row>
    <row r="1867" spans="2:9">
      <c r="B1867" s="64">
        <f t="shared" si="61"/>
        <v>45643</v>
      </c>
      <c r="C1867" s="65">
        <f t="shared" si="60"/>
        <v>3</v>
      </c>
      <c r="D1867" s="65">
        <f>IF(ISNUMBER(MATCH(B1867,Holidays!$E$5:$E$134,0)),1,'Data Export'!C1867)</f>
        <v>3</v>
      </c>
      <c r="E1867" s="66">
        <v>18</v>
      </c>
      <c r="F1867" s="66" t="str">
        <f ca="1">OFFSET('ToU Table'!$B$6,'Data Export'!E1867-1,'Data Export'!D1867-1)</f>
        <v>Standard</v>
      </c>
      <c r="G1867" s="66">
        <v>370.07</v>
      </c>
      <c r="H1867" s="66">
        <v>370.07</v>
      </c>
      <c r="I1867" s="66">
        <v>0</v>
      </c>
    </row>
    <row r="1868" spans="2:9">
      <c r="B1868" s="64">
        <f t="shared" si="61"/>
        <v>45643</v>
      </c>
      <c r="C1868" s="65">
        <f t="shared" si="60"/>
        <v>3</v>
      </c>
      <c r="D1868" s="65">
        <f>IF(ISNUMBER(MATCH(B1868,Holidays!$E$5:$E$134,0)),1,'Data Export'!C1868)</f>
        <v>3</v>
      </c>
      <c r="E1868" s="66">
        <v>19</v>
      </c>
      <c r="F1868" s="66" t="str">
        <f ca="1">OFFSET('ToU Table'!$B$6,'Data Export'!E1868-1,'Data Export'!D1868-1)</f>
        <v>Peak</v>
      </c>
      <c r="G1868" s="66">
        <v>370.07</v>
      </c>
      <c r="H1868" s="66">
        <v>370.07</v>
      </c>
      <c r="I1868" s="66">
        <v>0</v>
      </c>
    </row>
    <row r="1869" spans="2:9">
      <c r="B1869" s="64">
        <f t="shared" si="61"/>
        <v>45643</v>
      </c>
      <c r="C1869" s="65">
        <f t="shared" si="60"/>
        <v>3</v>
      </c>
      <c r="D1869" s="65">
        <f>IF(ISNUMBER(MATCH(B1869,Holidays!$E$5:$E$134,0)),1,'Data Export'!C1869)</f>
        <v>3</v>
      </c>
      <c r="E1869" s="66">
        <v>20</v>
      </c>
      <c r="F1869" s="66" t="str">
        <f ca="1">OFFSET('ToU Table'!$B$6,'Data Export'!E1869-1,'Data Export'!D1869-1)</f>
        <v>Peak</v>
      </c>
      <c r="G1869" s="66">
        <v>370.07</v>
      </c>
      <c r="H1869" s="66">
        <v>370.07</v>
      </c>
      <c r="I1869" s="66">
        <v>0</v>
      </c>
    </row>
    <row r="1870" spans="2:9">
      <c r="B1870" s="64">
        <f t="shared" si="61"/>
        <v>45643</v>
      </c>
      <c r="C1870" s="65">
        <f t="shared" si="60"/>
        <v>3</v>
      </c>
      <c r="D1870" s="65">
        <f>IF(ISNUMBER(MATCH(B1870,Holidays!$E$5:$E$134,0)),1,'Data Export'!C1870)</f>
        <v>3</v>
      </c>
      <c r="E1870" s="66">
        <v>21</v>
      </c>
      <c r="F1870" s="66" t="str">
        <f ca="1">OFFSET('ToU Table'!$B$6,'Data Export'!E1870-1,'Data Export'!D1870-1)</f>
        <v>Peak</v>
      </c>
      <c r="G1870" s="66">
        <v>370.07</v>
      </c>
      <c r="H1870" s="66">
        <v>370.07</v>
      </c>
      <c r="I1870" s="66">
        <v>0</v>
      </c>
    </row>
    <row r="1871" spans="2:9">
      <c r="B1871" s="64">
        <f t="shared" si="61"/>
        <v>45643</v>
      </c>
      <c r="C1871" s="65">
        <f t="shared" si="60"/>
        <v>3</v>
      </c>
      <c r="D1871" s="65">
        <f>IF(ISNUMBER(MATCH(B1871,Holidays!$E$5:$E$134,0)),1,'Data Export'!C1871)</f>
        <v>3</v>
      </c>
      <c r="E1871" s="66">
        <v>22</v>
      </c>
      <c r="F1871" s="66" t="str">
        <f ca="1">OFFSET('ToU Table'!$B$6,'Data Export'!E1871-1,'Data Export'!D1871-1)</f>
        <v>Standard</v>
      </c>
      <c r="G1871" s="66">
        <v>370.07</v>
      </c>
      <c r="H1871" s="66">
        <v>370.07</v>
      </c>
      <c r="I1871" s="66">
        <v>0</v>
      </c>
    </row>
    <row r="1872" spans="2:9">
      <c r="B1872" s="64">
        <f t="shared" si="61"/>
        <v>45643</v>
      </c>
      <c r="C1872" s="65">
        <f t="shared" si="60"/>
        <v>3</v>
      </c>
      <c r="D1872" s="65">
        <f>IF(ISNUMBER(MATCH(B1872,Holidays!$E$5:$E$134,0)),1,'Data Export'!C1872)</f>
        <v>3</v>
      </c>
      <c r="E1872" s="66">
        <v>23</v>
      </c>
      <c r="F1872" s="66" t="str">
        <f ca="1">OFFSET('ToU Table'!$B$6,'Data Export'!E1872-1,'Data Export'!D1872-1)</f>
        <v>Off-peak</v>
      </c>
      <c r="G1872" s="66">
        <v>198.98</v>
      </c>
      <c r="H1872" s="66">
        <v>198.98</v>
      </c>
      <c r="I1872" s="66">
        <v>19</v>
      </c>
    </row>
    <row r="1873" spans="2:9">
      <c r="B1873" s="64">
        <f t="shared" si="61"/>
        <v>45643</v>
      </c>
      <c r="C1873" s="65">
        <f t="shared" si="60"/>
        <v>3</v>
      </c>
      <c r="D1873" s="65">
        <f>IF(ISNUMBER(MATCH(B1873,Holidays!$E$5:$E$134,0)),1,'Data Export'!C1873)</f>
        <v>3</v>
      </c>
      <c r="E1873" s="66">
        <v>24</v>
      </c>
      <c r="F1873" s="66" t="str">
        <f ca="1">OFFSET('ToU Table'!$B$6,'Data Export'!E1873-1,'Data Export'!D1873-1)</f>
        <v>Off-peak</v>
      </c>
      <c r="G1873" s="66">
        <v>178.87</v>
      </c>
      <c r="H1873" s="66">
        <v>178.87</v>
      </c>
      <c r="I1873" s="66">
        <v>5</v>
      </c>
    </row>
    <row r="1874" spans="2:9">
      <c r="B1874" s="64">
        <f t="shared" si="61"/>
        <v>45644</v>
      </c>
      <c r="C1874" s="65">
        <f t="shared" si="60"/>
        <v>4</v>
      </c>
      <c r="D1874" s="65">
        <f>IF(ISNUMBER(MATCH(B1874,Holidays!$E$5:$E$134,0)),1,'Data Export'!C1874)</f>
        <v>4</v>
      </c>
      <c r="E1874" s="66">
        <v>1</v>
      </c>
      <c r="F1874" s="66" t="str">
        <f ca="1">OFFSET('ToU Table'!$B$6,'Data Export'!E1874-1,'Data Export'!D1874-1)</f>
        <v>Off-peak</v>
      </c>
      <c r="G1874" s="66">
        <v>167.16</v>
      </c>
      <c r="H1874" s="66">
        <v>177.59</v>
      </c>
      <c r="I1874" s="66">
        <v>25</v>
      </c>
    </row>
    <row r="1875" spans="2:9">
      <c r="B1875" s="64">
        <f t="shared" si="61"/>
        <v>45644</v>
      </c>
      <c r="C1875" s="65">
        <f t="shared" si="60"/>
        <v>4</v>
      </c>
      <c r="D1875" s="65">
        <f>IF(ISNUMBER(MATCH(B1875,Holidays!$E$5:$E$134,0)),1,'Data Export'!C1875)</f>
        <v>4</v>
      </c>
      <c r="E1875" s="66">
        <v>2</v>
      </c>
      <c r="F1875" s="66" t="str">
        <f ca="1">OFFSET('ToU Table'!$B$6,'Data Export'!E1875-1,'Data Export'!D1875-1)</f>
        <v>Off-peak</v>
      </c>
      <c r="G1875" s="66">
        <v>171.01</v>
      </c>
      <c r="H1875" s="66">
        <v>178.77</v>
      </c>
      <c r="I1875" s="66">
        <v>35</v>
      </c>
    </row>
    <row r="1876" spans="2:9">
      <c r="B1876" s="64">
        <f t="shared" si="61"/>
        <v>45644</v>
      </c>
      <c r="C1876" s="65">
        <f t="shared" si="60"/>
        <v>4</v>
      </c>
      <c r="D1876" s="65">
        <f>IF(ISNUMBER(MATCH(B1876,Holidays!$E$5:$E$134,0)),1,'Data Export'!C1876)</f>
        <v>4</v>
      </c>
      <c r="E1876" s="66">
        <v>3</v>
      </c>
      <c r="F1876" s="66" t="str">
        <f ca="1">OFFSET('ToU Table'!$B$6,'Data Export'!E1876-1,'Data Export'!D1876-1)</f>
        <v>Off-peak</v>
      </c>
      <c r="G1876" s="66">
        <v>169.78</v>
      </c>
      <c r="H1876" s="66">
        <v>178.77</v>
      </c>
      <c r="I1876" s="66">
        <v>40</v>
      </c>
    </row>
    <row r="1877" spans="2:9">
      <c r="B1877" s="64">
        <f t="shared" si="61"/>
        <v>45644</v>
      </c>
      <c r="C1877" s="65">
        <f t="shared" si="60"/>
        <v>4</v>
      </c>
      <c r="D1877" s="65">
        <f>IF(ISNUMBER(MATCH(B1877,Holidays!$E$5:$E$134,0)),1,'Data Export'!C1877)</f>
        <v>4</v>
      </c>
      <c r="E1877" s="66">
        <v>4</v>
      </c>
      <c r="F1877" s="66" t="str">
        <f ca="1">OFFSET('ToU Table'!$B$6,'Data Export'!E1877-1,'Data Export'!D1877-1)</f>
        <v>Off-peak</v>
      </c>
      <c r="G1877" s="66">
        <v>166.69</v>
      </c>
      <c r="H1877" s="66">
        <v>178.57</v>
      </c>
      <c r="I1877" s="66">
        <v>45</v>
      </c>
    </row>
    <row r="1878" spans="2:9">
      <c r="B1878" s="64">
        <f t="shared" si="61"/>
        <v>45644</v>
      </c>
      <c r="C1878" s="65">
        <f t="shared" si="60"/>
        <v>4</v>
      </c>
      <c r="D1878" s="65">
        <f>IF(ISNUMBER(MATCH(B1878,Holidays!$E$5:$E$134,0)),1,'Data Export'!C1878)</f>
        <v>4</v>
      </c>
      <c r="E1878" s="66">
        <v>5</v>
      </c>
      <c r="F1878" s="66" t="str">
        <f ca="1">OFFSET('ToU Table'!$B$6,'Data Export'!E1878-1,'Data Export'!D1878-1)</f>
        <v>Off-peak</v>
      </c>
      <c r="G1878" s="66">
        <v>200.57</v>
      </c>
      <c r="H1878" s="66">
        <v>203.94</v>
      </c>
      <c r="I1878" s="66">
        <v>40</v>
      </c>
    </row>
    <row r="1879" spans="2:9">
      <c r="B1879" s="64">
        <f t="shared" si="61"/>
        <v>45644</v>
      </c>
      <c r="C1879" s="65">
        <f t="shared" si="60"/>
        <v>4</v>
      </c>
      <c r="D1879" s="65">
        <f>IF(ISNUMBER(MATCH(B1879,Holidays!$E$5:$E$134,0)),1,'Data Export'!C1879)</f>
        <v>4</v>
      </c>
      <c r="E1879" s="66">
        <v>6</v>
      </c>
      <c r="F1879" s="66" t="str">
        <f ca="1">OFFSET('ToU Table'!$B$6,'Data Export'!E1879-1,'Data Export'!D1879-1)</f>
        <v>Off-peak</v>
      </c>
      <c r="G1879" s="66">
        <v>328.95</v>
      </c>
      <c r="H1879" s="66">
        <v>356.49</v>
      </c>
      <c r="I1879" s="66">
        <v>40</v>
      </c>
    </row>
    <row r="1880" spans="2:9">
      <c r="B1880" s="64">
        <f t="shared" si="61"/>
        <v>45644</v>
      </c>
      <c r="C1880" s="65">
        <f t="shared" si="60"/>
        <v>4</v>
      </c>
      <c r="D1880" s="65">
        <f>IF(ISNUMBER(MATCH(B1880,Holidays!$E$5:$E$134,0)),1,'Data Export'!C1880)</f>
        <v>4</v>
      </c>
      <c r="E1880" s="66">
        <v>7</v>
      </c>
      <c r="F1880" s="66" t="str">
        <f ca="1">OFFSET('ToU Table'!$B$6,'Data Export'!E1880-1,'Data Export'!D1880-1)</f>
        <v>Standard</v>
      </c>
      <c r="G1880" s="66">
        <v>346.95</v>
      </c>
      <c r="H1880" s="66">
        <v>350</v>
      </c>
      <c r="I1880" s="66">
        <v>0</v>
      </c>
    </row>
    <row r="1881" spans="2:9">
      <c r="B1881" s="64">
        <f t="shared" si="61"/>
        <v>45644</v>
      </c>
      <c r="C1881" s="65">
        <f t="shared" si="60"/>
        <v>4</v>
      </c>
      <c r="D1881" s="65">
        <f>IF(ISNUMBER(MATCH(B1881,Holidays!$E$5:$E$134,0)),1,'Data Export'!C1881)</f>
        <v>4</v>
      </c>
      <c r="E1881" s="66">
        <v>8</v>
      </c>
      <c r="F1881" s="66" t="str">
        <f ca="1">OFFSET('ToU Table'!$B$6,'Data Export'!E1881-1,'Data Export'!D1881-1)</f>
        <v>Peak</v>
      </c>
      <c r="G1881" s="66">
        <v>345.08</v>
      </c>
      <c r="H1881" s="66">
        <v>350</v>
      </c>
      <c r="I1881" s="66">
        <v>0</v>
      </c>
    </row>
    <row r="1882" spans="2:9">
      <c r="B1882" s="64">
        <f t="shared" si="61"/>
        <v>45644</v>
      </c>
      <c r="C1882" s="65">
        <f t="shared" si="60"/>
        <v>4</v>
      </c>
      <c r="D1882" s="65">
        <f>IF(ISNUMBER(MATCH(B1882,Holidays!$E$5:$E$134,0)),1,'Data Export'!C1882)</f>
        <v>4</v>
      </c>
      <c r="E1882" s="66">
        <v>9</v>
      </c>
      <c r="F1882" s="66" t="str">
        <f ca="1">OFFSET('ToU Table'!$B$6,'Data Export'!E1882-1,'Data Export'!D1882-1)</f>
        <v>Peak</v>
      </c>
      <c r="G1882" s="66">
        <v>347.87</v>
      </c>
      <c r="H1882" s="66">
        <v>350</v>
      </c>
      <c r="I1882" s="66">
        <v>0</v>
      </c>
    </row>
    <row r="1883" spans="2:9">
      <c r="B1883" s="64">
        <f t="shared" si="61"/>
        <v>45644</v>
      </c>
      <c r="C1883" s="65">
        <f t="shared" si="60"/>
        <v>4</v>
      </c>
      <c r="D1883" s="65">
        <f>IF(ISNUMBER(MATCH(B1883,Holidays!$E$5:$E$134,0)),1,'Data Export'!C1883)</f>
        <v>4</v>
      </c>
      <c r="E1883" s="66">
        <v>10</v>
      </c>
      <c r="F1883" s="66" t="str">
        <f ca="1">OFFSET('ToU Table'!$B$6,'Data Export'!E1883-1,'Data Export'!D1883-1)</f>
        <v>Peak</v>
      </c>
      <c r="G1883" s="66">
        <v>251</v>
      </c>
      <c r="H1883" s="66">
        <v>251</v>
      </c>
      <c r="I1883" s="66">
        <v>0</v>
      </c>
    </row>
    <row r="1884" spans="2:9">
      <c r="B1884" s="64">
        <f t="shared" si="61"/>
        <v>45644</v>
      </c>
      <c r="C1884" s="65">
        <f t="shared" si="60"/>
        <v>4</v>
      </c>
      <c r="D1884" s="65">
        <f>IF(ISNUMBER(MATCH(B1884,Holidays!$E$5:$E$134,0)),1,'Data Export'!C1884)</f>
        <v>4</v>
      </c>
      <c r="E1884" s="66">
        <v>11</v>
      </c>
      <c r="F1884" s="66" t="str">
        <f ca="1">OFFSET('ToU Table'!$B$6,'Data Export'!E1884-1,'Data Export'!D1884-1)</f>
        <v>Standard</v>
      </c>
      <c r="G1884" s="66">
        <v>221</v>
      </c>
      <c r="H1884" s="66">
        <v>250.45</v>
      </c>
      <c r="I1884" s="66">
        <v>0</v>
      </c>
    </row>
    <row r="1885" spans="2:9">
      <c r="B1885" s="64">
        <f t="shared" si="61"/>
        <v>45644</v>
      </c>
      <c r="C1885" s="65">
        <f t="shared" si="60"/>
        <v>4</v>
      </c>
      <c r="D1885" s="65">
        <f>IF(ISNUMBER(MATCH(B1885,Holidays!$E$5:$E$134,0)),1,'Data Export'!C1885)</f>
        <v>4</v>
      </c>
      <c r="E1885" s="66">
        <v>12</v>
      </c>
      <c r="F1885" s="66" t="str">
        <f ca="1">OFFSET('ToU Table'!$B$6,'Data Export'!E1885-1,'Data Export'!D1885-1)</f>
        <v>Standard</v>
      </c>
      <c r="G1885" s="66">
        <v>221</v>
      </c>
      <c r="H1885" s="66">
        <v>250.45</v>
      </c>
      <c r="I1885" s="66">
        <v>0</v>
      </c>
    </row>
    <row r="1886" spans="2:9">
      <c r="B1886" s="64">
        <f t="shared" si="61"/>
        <v>45644</v>
      </c>
      <c r="C1886" s="65">
        <f t="shared" si="60"/>
        <v>4</v>
      </c>
      <c r="D1886" s="65">
        <f>IF(ISNUMBER(MATCH(B1886,Holidays!$E$5:$E$134,0)),1,'Data Export'!C1886)</f>
        <v>4</v>
      </c>
      <c r="E1886" s="66">
        <v>13</v>
      </c>
      <c r="F1886" s="66" t="str">
        <f ca="1">OFFSET('ToU Table'!$B$6,'Data Export'!E1886-1,'Data Export'!D1886-1)</f>
        <v>Standard</v>
      </c>
      <c r="G1886" s="66">
        <v>221</v>
      </c>
      <c r="H1886" s="66">
        <v>250.45</v>
      </c>
      <c r="I1886" s="66">
        <v>0</v>
      </c>
    </row>
    <row r="1887" spans="2:9">
      <c r="B1887" s="64">
        <f t="shared" si="61"/>
        <v>45644</v>
      </c>
      <c r="C1887" s="65">
        <f t="shared" si="60"/>
        <v>4</v>
      </c>
      <c r="D1887" s="65">
        <f>IF(ISNUMBER(MATCH(B1887,Holidays!$E$5:$E$134,0)),1,'Data Export'!C1887)</f>
        <v>4</v>
      </c>
      <c r="E1887" s="66">
        <v>14</v>
      </c>
      <c r="F1887" s="66" t="str">
        <f ca="1">OFFSET('ToU Table'!$B$6,'Data Export'!E1887-1,'Data Export'!D1887-1)</f>
        <v>Standard</v>
      </c>
      <c r="G1887" s="66">
        <v>221</v>
      </c>
      <c r="H1887" s="66">
        <v>250.45</v>
      </c>
      <c r="I1887" s="66">
        <v>0</v>
      </c>
    </row>
    <row r="1888" spans="2:9">
      <c r="B1888" s="64">
        <f t="shared" si="61"/>
        <v>45644</v>
      </c>
      <c r="C1888" s="65">
        <f t="shared" si="60"/>
        <v>4</v>
      </c>
      <c r="D1888" s="65">
        <f>IF(ISNUMBER(MATCH(B1888,Holidays!$E$5:$E$134,0)),1,'Data Export'!C1888)</f>
        <v>4</v>
      </c>
      <c r="E1888" s="66">
        <v>15</v>
      </c>
      <c r="F1888" s="66" t="str">
        <f ca="1">OFFSET('ToU Table'!$B$6,'Data Export'!E1888-1,'Data Export'!D1888-1)</f>
        <v>Standard</v>
      </c>
      <c r="G1888" s="66">
        <v>221</v>
      </c>
      <c r="H1888" s="66">
        <v>250.45</v>
      </c>
      <c r="I1888" s="66">
        <v>0</v>
      </c>
    </row>
    <row r="1889" spans="2:9">
      <c r="B1889" s="64">
        <f t="shared" si="61"/>
        <v>45644</v>
      </c>
      <c r="C1889" s="65">
        <f t="shared" si="60"/>
        <v>4</v>
      </c>
      <c r="D1889" s="65">
        <f>IF(ISNUMBER(MATCH(B1889,Holidays!$E$5:$E$134,0)),1,'Data Export'!C1889)</f>
        <v>4</v>
      </c>
      <c r="E1889" s="66">
        <v>16</v>
      </c>
      <c r="F1889" s="66" t="str">
        <f ca="1">OFFSET('ToU Table'!$B$6,'Data Export'!E1889-1,'Data Export'!D1889-1)</f>
        <v>Standard</v>
      </c>
      <c r="G1889" s="66">
        <v>234.58</v>
      </c>
      <c r="H1889" s="66">
        <v>257.45</v>
      </c>
      <c r="I1889" s="66">
        <v>0</v>
      </c>
    </row>
    <row r="1890" spans="2:9">
      <c r="B1890" s="64">
        <f t="shared" si="61"/>
        <v>45644</v>
      </c>
      <c r="C1890" s="65">
        <f t="shared" si="60"/>
        <v>4</v>
      </c>
      <c r="D1890" s="65">
        <f>IF(ISNUMBER(MATCH(B1890,Holidays!$E$5:$E$134,0)),1,'Data Export'!C1890)</f>
        <v>4</v>
      </c>
      <c r="E1890" s="66">
        <v>17</v>
      </c>
      <c r="F1890" s="66" t="str">
        <f ca="1">OFFSET('ToU Table'!$B$6,'Data Export'!E1890-1,'Data Export'!D1890-1)</f>
        <v>Standard</v>
      </c>
      <c r="G1890" s="66">
        <v>249.38</v>
      </c>
      <c r="H1890" s="66">
        <v>299.95</v>
      </c>
      <c r="I1890" s="66">
        <v>0</v>
      </c>
    </row>
    <row r="1891" spans="2:9">
      <c r="B1891" s="64">
        <f t="shared" si="61"/>
        <v>45644</v>
      </c>
      <c r="C1891" s="65">
        <f t="shared" si="60"/>
        <v>4</v>
      </c>
      <c r="D1891" s="65">
        <f>IF(ISNUMBER(MATCH(B1891,Holidays!$E$5:$E$134,0)),1,'Data Export'!C1891)</f>
        <v>4</v>
      </c>
      <c r="E1891" s="66">
        <v>18</v>
      </c>
      <c r="F1891" s="66" t="str">
        <f ca="1">OFFSET('ToU Table'!$B$6,'Data Export'!E1891-1,'Data Export'!D1891-1)</f>
        <v>Standard</v>
      </c>
      <c r="G1891" s="66">
        <v>368</v>
      </c>
      <c r="H1891" s="66">
        <v>368</v>
      </c>
      <c r="I1891" s="66">
        <v>0</v>
      </c>
    </row>
    <row r="1892" spans="2:9">
      <c r="B1892" s="64">
        <f t="shared" si="61"/>
        <v>45644</v>
      </c>
      <c r="C1892" s="65">
        <f t="shared" si="60"/>
        <v>4</v>
      </c>
      <c r="D1892" s="65">
        <f>IF(ISNUMBER(MATCH(B1892,Holidays!$E$5:$E$134,0)),1,'Data Export'!C1892)</f>
        <v>4</v>
      </c>
      <c r="E1892" s="66">
        <v>19</v>
      </c>
      <c r="F1892" s="66" t="str">
        <f ca="1">OFFSET('ToU Table'!$B$6,'Data Export'!E1892-1,'Data Export'!D1892-1)</f>
        <v>Peak</v>
      </c>
      <c r="G1892" s="66">
        <v>368</v>
      </c>
      <c r="H1892" s="66">
        <v>368</v>
      </c>
      <c r="I1892" s="66">
        <v>1.7</v>
      </c>
    </row>
    <row r="1893" spans="2:9">
      <c r="B1893" s="64">
        <f t="shared" si="61"/>
        <v>45644</v>
      </c>
      <c r="C1893" s="65">
        <f t="shared" si="60"/>
        <v>4</v>
      </c>
      <c r="D1893" s="65">
        <f>IF(ISNUMBER(MATCH(B1893,Holidays!$E$5:$E$134,0)),1,'Data Export'!C1893)</f>
        <v>4</v>
      </c>
      <c r="E1893" s="66">
        <v>20</v>
      </c>
      <c r="F1893" s="66" t="str">
        <f ca="1">OFFSET('ToU Table'!$B$6,'Data Export'!E1893-1,'Data Export'!D1893-1)</f>
        <v>Peak</v>
      </c>
      <c r="G1893" s="66">
        <v>368</v>
      </c>
      <c r="H1893" s="66">
        <v>368</v>
      </c>
      <c r="I1893" s="66">
        <v>1.6</v>
      </c>
    </row>
    <row r="1894" spans="2:9">
      <c r="B1894" s="64">
        <f t="shared" si="61"/>
        <v>45644</v>
      </c>
      <c r="C1894" s="65">
        <f t="shared" si="60"/>
        <v>4</v>
      </c>
      <c r="D1894" s="65">
        <f>IF(ISNUMBER(MATCH(B1894,Holidays!$E$5:$E$134,0)),1,'Data Export'!C1894)</f>
        <v>4</v>
      </c>
      <c r="E1894" s="66">
        <v>21</v>
      </c>
      <c r="F1894" s="66" t="str">
        <f ca="1">OFFSET('ToU Table'!$B$6,'Data Export'!E1894-1,'Data Export'!D1894-1)</f>
        <v>Peak</v>
      </c>
      <c r="G1894" s="66">
        <v>368</v>
      </c>
      <c r="H1894" s="66">
        <v>368</v>
      </c>
      <c r="I1894" s="66">
        <v>0</v>
      </c>
    </row>
    <row r="1895" spans="2:9">
      <c r="B1895" s="64">
        <f t="shared" si="61"/>
        <v>45644</v>
      </c>
      <c r="C1895" s="65">
        <f t="shared" si="60"/>
        <v>4</v>
      </c>
      <c r="D1895" s="65">
        <f>IF(ISNUMBER(MATCH(B1895,Holidays!$E$5:$E$134,0)),1,'Data Export'!C1895)</f>
        <v>4</v>
      </c>
      <c r="E1895" s="66">
        <v>22</v>
      </c>
      <c r="F1895" s="66" t="str">
        <f ca="1">OFFSET('ToU Table'!$B$6,'Data Export'!E1895-1,'Data Export'!D1895-1)</f>
        <v>Standard</v>
      </c>
      <c r="G1895" s="66">
        <v>368</v>
      </c>
      <c r="H1895" s="66">
        <v>368</v>
      </c>
      <c r="I1895" s="66">
        <v>0</v>
      </c>
    </row>
    <row r="1896" spans="2:9">
      <c r="B1896" s="64">
        <f t="shared" si="61"/>
        <v>45644</v>
      </c>
      <c r="C1896" s="65">
        <f t="shared" si="60"/>
        <v>4</v>
      </c>
      <c r="D1896" s="65">
        <f>IF(ISNUMBER(MATCH(B1896,Holidays!$E$5:$E$134,0)),1,'Data Export'!C1896)</f>
        <v>4</v>
      </c>
      <c r="E1896" s="66">
        <v>23</v>
      </c>
      <c r="F1896" s="66" t="str">
        <f ca="1">OFFSET('ToU Table'!$B$6,'Data Export'!E1896-1,'Data Export'!D1896-1)</f>
        <v>Off-peak</v>
      </c>
      <c r="G1896" s="66">
        <v>259.97000000000003</v>
      </c>
      <c r="H1896" s="66">
        <v>259.99</v>
      </c>
      <c r="I1896" s="66">
        <v>19</v>
      </c>
    </row>
    <row r="1897" spans="2:9">
      <c r="B1897" s="64">
        <f t="shared" si="61"/>
        <v>45644</v>
      </c>
      <c r="C1897" s="65">
        <f t="shared" si="60"/>
        <v>4</v>
      </c>
      <c r="D1897" s="65">
        <f>IF(ISNUMBER(MATCH(B1897,Holidays!$E$5:$E$134,0)),1,'Data Export'!C1897)</f>
        <v>4</v>
      </c>
      <c r="E1897" s="66">
        <v>24</v>
      </c>
      <c r="F1897" s="66" t="str">
        <f ca="1">OFFSET('ToU Table'!$B$6,'Data Export'!E1897-1,'Data Export'!D1897-1)</f>
        <v>Off-peak</v>
      </c>
      <c r="G1897" s="66">
        <v>177.57</v>
      </c>
      <c r="H1897" s="66">
        <v>178.16</v>
      </c>
      <c r="I1897" s="66">
        <v>5</v>
      </c>
    </row>
    <row r="1898" spans="2:9">
      <c r="B1898" s="64">
        <f t="shared" si="61"/>
        <v>45645</v>
      </c>
      <c r="C1898" s="65">
        <f t="shared" si="60"/>
        <v>5</v>
      </c>
      <c r="D1898" s="65">
        <f>IF(ISNUMBER(MATCH(B1898,Holidays!$E$5:$E$134,0)),1,'Data Export'!C1898)</f>
        <v>5</v>
      </c>
      <c r="E1898" s="66">
        <v>1</v>
      </c>
      <c r="F1898" s="66" t="str">
        <f ca="1">OFFSET('ToU Table'!$B$6,'Data Export'!E1898-1,'Data Export'!D1898-1)</f>
        <v>Off-peak</v>
      </c>
      <c r="G1898" s="66">
        <v>171.99</v>
      </c>
      <c r="H1898" s="66">
        <v>177.59</v>
      </c>
      <c r="I1898" s="66">
        <v>15</v>
      </c>
    </row>
    <row r="1899" spans="2:9">
      <c r="B1899" s="64">
        <f t="shared" si="61"/>
        <v>45645</v>
      </c>
      <c r="C1899" s="65">
        <f t="shared" ref="C1899:C1962" si="62">WEEKDAY(B1899)</f>
        <v>5</v>
      </c>
      <c r="D1899" s="65">
        <f>IF(ISNUMBER(MATCH(B1899,Holidays!$E$5:$E$134,0)),1,'Data Export'!C1899)</f>
        <v>5</v>
      </c>
      <c r="E1899" s="66">
        <v>2</v>
      </c>
      <c r="F1899" s="66" t="str">
        <f ca="1">OFFSET('ToU Table'!$B$6,'Data Export'!E1899-1,'Data Export'!D1899-1)</f>
        <v>Off-peak</v>
      </c>
      <c r="G1899" s="66">
        <v>174.69</v>
      </c>
      <c r="H1899" s="66">
        <v>178.77</v>
      </c>
      <c r="I1899" s="66">
        <v>20</v>
      </c>
    </row>
    <row r="1900" spans="2:9">
      <c r="B1900" s="64">
        <f t="shared" si="61"/>
        <v>45645</v>
      </c>
      <c r="C1900" s="65">
        <f t="shared" si="62"/>
        <v>5</v>
      </c>
      <c r="D1900" s="65">
        <f>IF(ISNUMBER(MATCH(B1900,Holidays!$E$5:$E$134,0)),1,'Data Export'!C1900)</f>
        <v>5</v>
      </c>
      <c r="E1900" s="66">
        <v>3</v>
      </c>
      <c r="F1900" s="66" t="str">
        <f ca="1">OFFSET('ToU Table'!$B$6,'Data Export'!E1900-1,'Data Export'!D1900-1)</f>
        <v>Off-peak</v>
      </c>
      <c r="G1900" s="66">
        <v>174.69</v>
      </c>
      <c r="H1900" s="66">
        <v>178.77</v>
      </c>
      <c r="I1900" s="66">
        <v>20</v>
      </c>
    </row>
    <row r="1901" spans="2:9">
      <c r="B1901" s="64">
        <f t="shared" si="61"/>
        <v>45645</v>
      </c>
      <c r="C1901" s="65">
        <f t="shared" si="62"/>
        <v>5</v>
      </c>
      <c r="D1901" s="65">
        <f>IF(ISNUMBER(MATCH(B1901,Holidays!$E$5:$E$134,0)),1,'Data Export'!C1901)</f>
        <v>5</v>
      </c>
      <c r="E1901" s="66">
        <v>4</v>
      </c>
      <c r="F1901" s="66" t="str">
        <f ca="1">OFFSET('ToU Table'!$B$6,'Data Export'!E1901-1,'Data Export'!D1901-1)</f>
        <v>Off-peak</v>
      </c>
      <c r="G1901" s="66">
        <v>173.83</v>
      </c>
      <c r="H1901" s="66">
        <v>178.57</v>
      </c>
      <c r="I1901" s="66">
        <v>20</v>
      </c>
    </row>
    <row r="1902" spans="2:9">
      <c r="B1902" s="64">
        <f t="shared" si="61"/>
        <v>45645</v>
      </c>
      <c r="C1902" s="65">
        <f t="shared" si="62"/>
        <v>5</v>
      </c>
      <c r="D1902" s="65">
        <f>IF(ISNUMBER(MATCH(B1902,Holidays!$E$5:$E$134,0)),1,'Data Export'!C1902)</f>
        <v>5</v>
      </c>
      <c r="E1902" s="66">
        <v>5</v>
      </c>
      <c r="F1902" s="66" t="str">
        <f ca="1">OFFSET('ToU Table'!$B$6,'Data Export'!E1902-1,'Data Export'!D1902-1)</f>
        <v>Off-peak</v>
      </c>
      <c r="G1902" s="66">
        <v>202.17</v>
      </c>
      <c r="H1902" s="66">
        <v>203.94</v>
      </c>
      <c r="I1902" s="66">
        <v>25</v>
      </c>
    </row>
    <row r="1903" spans="2:9">
      <c r="B1903" s="64">
        <f t="shared" si="61"/>
        <v>45645</v>
      </c>
      <c r="C1903" s="65">
        <f t="shared" si="62"/>
        <v>5</v>
      </c>
      <c r="D1903" s="65">
        <f>IF(ISNUMBER(MATCH(B1903,Holidays!$E$5:$E$134,0)),1,'Data Export'!C1903)</f>
        <v>5</v>
      </c>
      <c r="E1903" s="66">
        <v>6</v>
      </c>
      <c r="F1903" s="66" t="str">
        <f ca="1">OFFSET('ToU Table'!$B$6,'Data Export'!E1903-1,'Data Export'!D1903-1)</f>
        <v>Off-peak</v>
      </c>
      <c r="G1903" s="66">
        <v>355.62</v>
      </c>
      <c r="H1903" s="66">
        <v>356.48</v>
      </c>
      <c r="I1903" s="66">
        <v>25</v>
      </c>
    </row>
    <row r="1904" spans="2:9">
      <c r="B1904" s="64">
        <f t="shared" si="61"/>
        <v>45645</v>
      </c>
      <c r="C1904" s="65">
        <f t="shared" si="62"/>
        <v>5</v>
      </c>
      <c r="D1904" s="65">
        <f>IF(ISNUMBER(MATCH(B1904,Holidays!$E$5:$E$134,0)),1,'Data Export'!C1904)</f>
        <v>5</v>
      </c>
      <c r="E1904" s="66">
        <v>7</v>
      </c>
      <c r="F1904" s="66" t="str">
        <f ca="1">OFFSET('ToU Table'!$B$6,'Data Export'!E1904-1,'Data Export'!D1904-1)</f>
        <v>Standard</v>
      </c>
      <c r="G1904" s="66">
        <v>221</v>
      </c>
      <c r="H1904" s="66">
        <v>350</v>
      </c>
      <c r="I1904" s="66">
        <v>0</v>
      </c>
    </row>
    <row r="1905" spans="2:9">
      <c r="B1905" s="64">
        <f t="shared" si="61"/>
        <v>45645</v>
      </c>
      <c r="C1905" s="65">
        <f t="shared" si="62"/>
        <v>5</v>
      </c>
      <c r="D1905" s="65">
        <f>IF(ISNUMBER(MATCH(B1905,Holidays!$E$5:$E$134,0)),1,'Data Export'!C1905)</f>
        <v>5</v>
      </c>
      <c r="E1905" s="66">
        <v>8</v>
      </c>
      <c r="F1905" s="66" t="str">
        <f ca="1">OFFSET('ToU Table'!$B$6,'Data Export'!E1905-1,'Data Export'!D1905-1)</f>
        <v>Peak</v>
      </c>
      <c r="G1905" s="66">
        <v>160.99</v>
      </c>
      <c r="H1905" s="66">
        <v>350</v>
      </c>
      <c r="I1905" s="66">
        <v>40</v>
      </c>
    </row>
    <row r="1906" spans="2:9">
      <c r="B1906" s="64">
        <f t="shared" si="61"/>
        <v>45645</v>
      </c>
      <c r="C1906" s="65">
        <f t="shared" si="62"/>
        <v>5</v>
      </c>
      <c r="D1906" s="65">
        <f>IF(ISNUMBER(MATCH(B1906,Holidays!$E$5:$E$134,0)),1,'Data Export'!C1906)</f>
        <v>5</v>
      </c>
      <c r="E1906" s="66">
        <v>9</v>
      </c>
      <c r="F1906" s="66" t="str">
        <f ca="1">OFFSET('ToU Table'!$B$6,'Data Export'!E1906-1,'Data Export'!D1906-1)</f>
        <v>Peak</v>
      </c>
      <c r="G1906" s="66">
        <v>192</v>
      </c>
      <c r="H1906" s="66">
        <v>350</v>
      </c>
      <c r="I1906" s="66">
        <v>30</v>
      </c>
    </row>
    <row r="1907" spans="2:9">
      <c r="B1907" s="64">
        <f t="shared" si="61"/>
        <v>45645</v>
      </c>
      <c r="C1907" s="65">
        <f t="shared" si="62"/>
        <v>5</v>
      </c>
      <c r="D1907" s="65">
        <f>IF(ISNUMBER(MATCH(B1907,Holidays!$E$5:$E$134,0)),1,'Data Export'!C1907)</f>
        <v>5</v>
      </c>
      <c r="E1907" s="66">
        <v>10</v>
      </c>
      <c r="F1907" s="66" t="str">
        <f ca="1">OFFSET('ToU Table'!$B$6,'Data Export'!E1907-1,'Data Export'!D1907-1)</f>
        <v>Peak</v>
      </c>
      <c r="G1907" s="66">
        <v>221.62</v>
      </c>
      <c r="H1907" s="66">
        <v>251</v>
      </c>
      <c r="I1907" s="66">
        <v>20</v>
      </c>
    </row>
    <row r="1908" spans="2:9">
      <c r="B1908" s="64">
        <f t="shared" si="61"/>
        <v>45645</v>
      </c>
      <c r="C1908" s="65">
        <f t="shared" si="62"/>
        <v>5</v>
      </c>
      <c r="D1908" s="65">
        <f>IF(ISNUMBER(MATCH(B1908,Holidays!$E$5:$E$134,0)),1,'Data Export'!C1908)</f>
        <v>5</v>
      </c>
      <c r="E1908" s="66">
        <v>11</v>
      </c>
      <c r="F1908" s="66" t="str">
        <f ca="1">OFFSET('ToU Table'!$B$6,'Data Export'!E1908-1,'Data Export'!D1908-1)</f>
        <v>Standard</v>
      </c>
      <c r="G1908" s="66">
        <v>121</v>
      </c>
      <c r="H1908" s="66">
        <v>221</v>
      </c>
      <c r="I1908" s="66">
        <v>0</v>
      </c>
    </row>
    <row r="1909" spans="2:9">
      <c r="B1909" s="64">
        <f t="shared" si="61"/>
        <v>45645</v>
      </c>
      <c r="C1909" s="65">
        <f t="shared" si="62"/>
        <v>5</v>
      </c>
      <c r="D1909" s="65">
        <f>IF(ISNUMBER(MATCH(B1909,Holidays!$E$5:$E$134,0)),1,'Data Export'!C1909)</f>
        <v>5</v>
      </c>
      <c r="E1909" s="66">
        <v>12</v>
      </c>
      <c r="F1909" s="66" t="str">
        <f ca="1">OFFSET('ToU Table'!$B$6,'Data Export'!E1909-1,'Data Export'!D1909-1)</f>
        <v>Standard</v>
      </c>
      <c r="G1909" s="66">
        <v>121</v>
      </c>
      <c r="H1909" s="66">
        <v>221</v>
      </c>
      <c r="I1909" s="66">
        <v>0</v>
      </c>
    </row>
    <row r="1910" spans="2:9">
      <c r="B1910" s="64">
        <f t="shared" si="61"/>
        <v>45645</v>
      </c>
      <c r="C1910" s="65">
        <f t="shared" si="62"/>
        <v>5</v>
      </c>
      <c r="D1910" s="65">
        <f>IF(ISNUMBER(MATCH(B1910,Holidays!$E$5:$E$134,0)),1,'Data Export'!C1910)</f>
        <v>5</v>
      </c>
      <c r="E1910" s="66">
        <v>13</v>
      </c>
      <c r="F1910" s="66" t="str">
        <f ca="1">OFFSET('ToU Table'!$B$6,'Data Export'!E1910-1,'Data Export'!D1910-1)</f>
        <v>Standard</v>
      </c>
      <c r="G1910" s="66">
        <v>121</v>
      </c>
      <c r="H1910" s="66">
        <v>221</v>
      </c>
      <c r="I1910" s="66">
        <v>0</v>
      </c>
    </row>
    <row r="1911" spans="2:9">
      <c r="B1911" s="64">
        <f t="shared" si="61"/>
        <v>45645</v>
      </c>
      <c r="C1911" s="65">
        <f t="shared" si="62"/>
        <v>5</v>
      </c>
      <c r="D1911" s="65">
        <f>IF(ISNUMBER(MATCH(B1911,Holidays!$E$5:$E$134,0)),1,'Data Export'!C1911)</f>
        <v>5</v>
      </c>
      <c r="E1911" s="66">
        <v>14</v>
      </c>
      <c r="F1911" s="66" t="str">
        <f ca="1">OFFSET('ToU Table'!$B$6,'Data Export'!E1911-1,'Data Export'!D1911-1)</f>
        <v>Standard</v>
      </c>
      <c r="G1911" s="66">
        <v>131</v>
      </c>
      <c r="H1911" s="66">
        <v>221</v>
      </c>
      <c r="I1911" s="66">
        <v>0</v>
      </c>
    </row>
    <row r="1912" spans="2:9">
      <c r="B1912" s="64">
        <f t="shared" si="61"/>
        <v>45645</v>
      </c>
      <c r="C1912" s="65">
        <f t="shared" si="62"/>
        <v>5</v>
      </c>
      <c r="D1912" s="65">
        <f>IF(ISNUMBER(MATCH(B1912,Holidays!$E$5:$E$134,0)),1,'Data Export'!C1912)</f>
        <v>5</v>
      </c>
      <c r="E1912" s="66">
        <v>15</v>
      </c>
      <c r="F1912" s="66" t="str">
        <f ca="1">OFFSET('ToU Table'!$B$6,'Data Export'!E1912-1,'Data Export'!D1912-1)</f>
        <v>Standard</v>
      </c>
      <c r="G1912" s="66">
        <v>192.29</v>
      </c>
      <c r="H1912" s="66">
        <v>221</v>
      </c>
      <c r="I1912" s="66">
        <v>0</v>
      </c>
    </row>
    <row r="1913" spans="2:9">
      <c r="B1913" s="64">
        <f t="shared" si="61"/>
        <v>45645</v>
      </c>
      <c r="C1913" s="65">
        <f t="shared" si="62"/>
        <v>5</v>
      </c>
      <c r="D1913" s="65">
        <f>IF(ISNUMBER(MATCH(B1913,Holidays!$E$5:$E$134,0)),1,'Data Export'!C1913)</f>
        <v>5</v>
      </c>
      <c r="E1913" s="66">
        <v>16</v>
      </c>
      <c r="F1913" s="66" t="str">
        <f ca="1">OFFSET('ToU Table'!$B$6,'Data Export'!E1913-1,'Data Export'!D1913-1)</f>
        <v>Standard</v>
      </c>
      <c r="G1913" s="66">
        <v>227.61</v>
      </c>
      <c r="H1913" s="66">
        <v>292.45</v>
      </c>
      <c r="I1913" s="66">
        <v>0</v>
      </c>
    </row>
    <row r="1914" spans="2:9">
      <c r="B1914" s="64">
        <f t="shared" si="61"/>
        <v>45645</v>
      </c>
      <c r="C1914" s="65">
        <f t="shared" si="62"/>
        <v>5</v>
      </c>
      <c r="D1914" s="65">
        <f>IF(ISNUMBER(MATCH(B1914,Holidays!$E$5:$E$134,0)),1,'Data Export'!C1914)</f>
        <v>5</v>
      </c>
      <c r="E1914" s="66">
        <v>17</v>
      </c>
      <c r="F1914" s="66" t="str">
        <f ca="1">OFFSET('ToU Table'!$B$6,'Data Export'!E1914-1,'Data Export'!D1914-1)</f>
        <v>Standard</v>
      </c>
      <c r="G1914" s="66">
        <v>243.08</v>
      </c>
      <c r="H1914" s="66">
        <v>299.95</v>
      </c>
      <c r="I1914" s="66">
        <v>0</v>
      </c>
    </row>
    <row r="1915" spans="2:9">
      <c r="B1915" s="64">
        <f t="shared" si="61"/>
        <v>45645</v>
      </c>
      <c r="C1915" s="65">
        <f t="shared" si="62"/>
        <v>5</v>
      </c>
      <c r="D1915" s="65">
        <f>IF(ISNUMBER(MATCH(B1915,Holidays!$E$5:$E$134,0)),1,'Data Export'!C1915)</f>
        <v>5</v>
      </c>
      <c r="E1915" s="66">
        <v>18</v>
      </c>
      <c r="F1915" s="66" t="str">
        <f ca="1">OFFSET('ToU Table'!$B$6,'Data Export'!E1915-1,'Data Export'!D1915-1)</f>
        <v>Standard</v>
      </c>
      <c r="G1915" s="66">
        <v>368.42</v>
      </c>
      <c r="H1915" s="66">
        <v>368.42</v>
      </c>
      <c r="I1915" s="66">
        <v>0</v>
      </c>
    </row>
    <row r="1916" spans="2:9">
      <c r="B1916" s="64">
        <f t="shared" si="61"/>
        <v>45645</v>
      </c>
      <c r="C1916" s="65">
        <f t="shared" si="62"/>
        <v>5</v>
      </c>
      <c r="D1916" s="65">
        <f>IF(ISNUMBER(MATCH(B1916,Holidays!$E$5:$E$134,0)),1,'Data Export'!C1916)</f>
        <v>5</v>
      </c>
      <c r="E1916" s="66">
        <v>19</v>
      </c>
      <c r="F1916" s="66" t="str">
        <f ca="1">OFFSET('ToU Table'!$B$6,'Data Export'!E1916-1,'Data Export'!D1916-1)</f>
        <v>Peak</v>
      </c>
      <c r="G1916" s="66">
        <v>368.42</v>
      </c>
      <c r="H1916" s="66">
        <v>368.42</v>
      </c>
      <c r="I1916" s="66">
        <v>1.6</v>
      </c>
    </row>
    <row r="1917" spans="2:9">
      <c r="B1917" s="64">
        <f t="shared" si="61"/>
        <v>45645</v>
      </c>
      <c r="C1917" s="65">
        <f t="shared" si="62"/>
        <v>5</v>
      </c>
      <c r="D1917" s="65">
        <f>IF(ISNUMBER(MATCH(B1917,Holidays!$E$5:$E$134,0)),1,'Data Export'!C1917)</f>
        <v>5</v>
      </c>
      <c r="E1917" s="66">
        <v>20</v>
      </c>
      <c r="F1917" s="66" t="str">
        <f ca="1">OFFSET('ToU Table'!$B$6,'Data Export'!E1917-1,'Data Export'!D1917-1)</f>
        <v>Peak</v>
      </c>
      <c r="G1917" s="66">
        <v>368.42</v>
      </c>
      <c r="H1917" s="66">
        <v>368.42</v>
      </c>
      <c r="I1917" s="66">
        <v>1.6</v>
      </c>
    </row>
    <row r="1918" spans="2:9">
      <c r="B1918" s="64">
        <f t="shared" si="61"/>
        <v>45645</v>
      </c>
      <c r="C1918" s="65">
        <f t="shared" si="62"/>
        <v>5</v>
      </c>
      <c r="D1918" s="65">
        <f>IF(ISNUMBER(MATCH(B1918,Holidays!$E$5:$E$134,0)),1,'Data Export'!C1918)</f>
        <v>5</v>
      </c>
      <c r="E1918" s="66">
        <v>21</v>
      </c>
      <c r="F1918" s="66" t="str">
        <f ca="1">OFFSET('ToU Table'!$B$6,'Data Export'!E1918-1,'Data Export'!D1918-1)</f>
        <v>Peak</v>
      </c>
      <c r="G1918" s="66">
        <v>368.42</v>
      </c>
      <c r="H1918" s="66">
        <v>368.42</v>
      </c>
      <c r="I1918" s="66">
        <v>0</v>
      </c>
    </row>
    <row r="1919" spans="2:9">
      <c r="B1919" s="64">
        <f t="shared" si="61"/>
        <v>45645</v>
      </c>
      <c r="C1919" s="65">
        <f t="shared" si="62"/>
        <v>5</v>
      </c>
      <c r="D1919" s="65">
        <f>IF(ISNUMBER(MATCH(B1919,Holidays!$E$5:$E$134,0)),1,'Data Export'!C1919)</f>
        <v>5</v>
      </c>
      <c r="E1919" s="66">
        <v>22</v>
      </c>
      <c r="F1919" s="66" t="str">
        <f ca="1">OFFSET('ToU Table'!$B$6,'Data Export'!E1919-1,'Data Export'!D1919-1)</f>
        <v>Standard</v>
      </c>
      <c r="G1919" s="66">
        <v>249.49</v>
      </c>
      <c r="H1919" s="66">
        <v>250</v>
      </c>
      <c r="I1919" s="66">
        <v>0</v>
      </c>
    </row>
    <row r="1920" spans="2:9">
      <c r="B1920" s="64">
        <f t="shared" si="61"/>
        <v>45645</v>
      </c>
      <c r="C1920" s="65">
        <f t="shared" si="62"/>
        <v>5</v>
      </c>
      <c r="D1920" s="65">
        <f>IF(ISNUMBER(MATCH(B1920,Holidays!$E$5:$E$134,0)),1,'Data Export'!C1920)</f>
        <v>5</v>
      </c>
      <c r="E1920" s="66">
        <v>23</v>
      </c>
      <c r="F1920" s="66" t="str">
        <f ca="1">OFFSET('ToU Table'!$B$6,'Data Export'!E1920-1,'Data Export'!D1920-1)</f>
        <v>Off-peak</v>
      </c>
      <c r="G1920" s="66">
        <v>178.38</v>
      </c>
      <c r="H1920" s="66">
        <v>178.77</v>
      </c>
      <c r="I1920" s="66">
        <v>5</v>
      </c>
    </row>
    <row r="1921" spans="2:9">
      <c r="B1921" s="64">
        <f t="shared" si="61"/>
        <v>45645</v>
      </c>
      <c r="C1921" s="65">
        <f t="shared" si="62"/>
        <v>5</v>
      </c>
      <c r="D1921" s="65">
        <f>IF(ISNUMBER(MATCH(B1921,Holidays!$E$5:$E$134,0)),1,'Data Export'!C1921)</f>
        <v>5</v>
      </c>
      <c r="E1921" s="66">
        <v>24</v>
      </c>
      <c r="F1921" s="66" t="str">
        <f ca="1">OFFSET('ToU Table'!$B$6,'Data Export'!E1921-1,'Data Export'!D1921-1)</f>
        <v>Off-peak</v>
      </c>
      <c r="G1921" s="66">
        <v>177.69</v>
      </c>
      <c r="H1921" s="66">
        <v>178.25</v>
      </c>
      <c r="I1921" s="66">
        <v>5</v>
      </c>
    </row>
    <row r="1922" spans="2:9">
      <c r="B1922" s="64">
        <f t="shared" si="61"/>
        <v>45646</v>
      </c>
      <c r="C1922" s="65">
        <f t="shared" si="62"/>
        <v>6</v>
      </c>
      <c r="D1922" s="65">
        <f>IF(ISNUMBER(MATCH(B1922,Holidays!$E$5:$E$134,0)),1,'Data Export'!C1922)</f>
        <v>6</v>
      </c>
      <c r="E1922" s="66">
        <v>1</v>
      </c>
      <c r="F1922" s="66" t="str">
        <f ca="1">OFFSET('ToU Table'!$B$6,'Data Export'!E1922-1,'Data Export'!D1922-1)</f>
        <v>Off-peak</v>
      </c>
      <c r="G1922" s="66">
        <v>96</v>
      </c>
      <c r="H1922" s="66">
        <v>142.94999999999999</v>
      </c>
      <c r="I1922" s="66">
        <v>10</v>
      </c>
    </row>
    <row r="1923" spans="2:9">
      <c r="B1923" s="64">
        <f t="shared" ref="B1923:B1986" si="63">B1899+1</f>
        <v>45646</v>
      </c>
      <c r="C1923" s="65">
        <f t="shared" si="62"/>
        <v>6</v>
      </c>
      <c r="D1923" s="65">
        <f>IF(ISNUMBER(MATCH(B1923,Holidays!$E$5:$E$134,0)),1,'Data Export'!C1923)</f>
        <v>6</v>
      </c>
      <c r="E1923" s="66">
        <v>2</v>
      </c>
      <c r="F1923" s="66" t="str">
        <f ca="1">OFFSET('ToU Table'!$B$6,'Data Export'!E1923-1,'Data Export'!D1923-1)</f>
        <v>Off-peak</v>
      </c>
      <c r="G1923" s="66">
        <v>96</v>
      </c>
      <c r="H1923" s="66">
        <v>176.96</v>
      </c>
      <c r="I1923" s="66">
        <v>20</v>
      </c>
    </row>
    <row r="1924" spans="2:9">
      <c r="B1924" s="64">
        <f t="shared" si="63"/>
        <v>45646</v>
      </c>
      <c r="C1924" s="65">
        <f t="shared" si="62"/>
        <v>6</v>
      </c>
      <c r="D1924" s="65">
        <f>IF(ISNUMBER(MATCH(B1924,Holidays!$E$5:$E$134,0)),1,'Data Export'!C1924)</f>
        <v>6</v>
      </c>
      <c r="E1924" s="66">
        <v>3</v>
      </c>
      <c r="F1924" s="66" t="str">
        <f ca="1">OFFSET('ToU Table'!$B$6,'Data Export'!E1924-1,'Data Export'!D1924-1)</f>
        <v>Off-peak</v>
      </c>
      <c r="G1924" s="66">
        <v>96</v>
      </c>
      <c r="H1924" s="66">
        <v>176.96</v>
      </c>
      <c r="I1924" s="66">
        <v>20</v>
      </c>
    </row>
    <row r="1925" spans="2:9">
      <c r="B1925" s="64">
        <f t="shared" si="63"/>
        <v>45646</v>
      </c>
      <c r="C1925" s="65">
        <f t="shared" si="62"/>
        <v>6</v>
      </c>
      <c r="D1925" s="65">
        <f>IF(ISNUMBER(MATCH(B1925,Holidays!$E$5:$E$134,0)),1,'Data Export'!C1925)</f>
        <v>6</v>
      </c>
      <c r="E1925" s="66">
        <v>4</v>
      </c>
      <c r="F1925" s="66" t="str">
        <f ca="1">OFFSET('ToU Table'!$B$6,'Data Export'!E1925-1,'Data Export'!D1925-1)</f>
        <v>Off-peak</v>
      </c>
      <c r="G1925" s="66">
        <v>96</v>
      </c>
      <c r="H1925" s="66">
        <v>175.33</v>
      </c>
      <c r="I1925" s="66">
        <v>25</v>
      </c>
    </row>
    <row r="1926" spans="2:9">
      <c r="B1926" s="64">
        <f t="shared" si="63"/>
        <v>45646</v>
      </c>
      <c r="C1926" s="65">
        <f t="shared" si="62"/>
        <v>6</v>
      </c>
      <c r="D1926" s="65">
        <f>IF(ISNUMBER(MATCH(B1926,Holidays!$E$5:$E$134,0)),1,'Data Export'!C1926)</f>
        <v>6</v>
      </c>
      <c r="E1926" s="66">
        <v>5</v>
      </c>
      <c r="F1926" s="66" t="str">
        <f ca="1">OFFSET('ToU Table'!$B$6,'Data Export'!E1926-1,'Data Export'!D1926-1)</f>
        <v>Off-peak</v>
      </c>
      <c r="G1926" s="66">
        <v>200.86</v>
      </c>
      <c r="H1926" s="66">
        <v>201.43</v>
      </c>
      <c r="I1926" s="66">
        <v>10</v>
      </c>
    </row>
    <row r="1927" spans="2:9">
      <c r="B1927" s="64">
        <f t="shared" si="63"/>
        <v>45646</v>
      </c>
      <c r="C1927" s="65">
        <f t="shared" si="62"/>
        <v>6</v>
      </c>
      <c r="D1927" s="65">
        <f>IF(ISNUMBER(MATCH(B1927,Holidays!$E$5:$E$134,0)),1,'Data Export'!C1927)</f>
        <v>6</v>
      </c>
      <c r="E1927" s="66">
        <v>6</v>
      </c>
      <c r="F1927" s="66" t="str">
        <f ca="1">OFFSET('ToU Table'!$B$6,'Data Export'!E1927-1,'Data Export'!D1927-1)</f>
        <v>Off-peak</v>
      </c>
      <c r="G1927" s="66">
        <v>164.95</v>
      </c>
      <c r="H1927" s="66">
        <v>164.98</v>
      </c>
      <c r="I1927" s="66">
        <v>4</v>
      </c>
    </row>
    <row r="1928" spans="2:9">
      <c r="B1928" s="64">
        <f t="shared" si="63"/>
        <v>45646</v>
      </c>
      <c r="C1928" s="65">
        <f t="shared" si="62"/>
        <v>6</v>
      </c>
      <c r="D1928" s="65">
        <f>IF(ISNUMBER(MATCH(B1928,Holidays!$E$5:$E$134,0)),1,'Data Export'!C1928)</f>
        <v>6</v>
      </c>
      <c r="E1928" s="66">
        <v>7</v>
      </c>
      <c r="F1928" s="66" t="str">
        <f ca="1">OFFSET('ToU Table'!$B$6,'Data Export'!E1928-1,'Data Export'!D1928-1)</f>
        <v>Standard</v>
      </c>
      <c r="G1928" s="66">
        <v>130.99</v>
      </c>
      <c r="H1928" s="66">
        <v>130.99</v>
      </c>
      <c r="I1928" s="66">
        <v>21.6</v>
      </c>
    </row>
    <row r="1929" spans="2:9">
      <c r="B1929" s="64">
        <f t="shared" si="63"/>
        <v>45646</v>
      </c>
      <c r="C1929" s="65">
        <f t="shared" si="62"/>
        <v>6</v>
      </c>
      <c r="D1929" s="65">
        <f>IF(ISNUMBER(MATCH(B1929,Holidays!$E$5:$E$134,0)),1,'Data Export'!C1929)</f>
        <v>6</v>
      </c>
      <c r="E1929" s="66">
        <v>8</v>
      </c>
      <c r="F1929" s="66" t="str">
        <f ca="1">OFFSET('ToU Table'!$B$6,'Data Export'!E1929-1,'Data Export'!D1929-1)</f>
        <v>Peak</v>
      </c>
      <c r="G1929" s="66">
        <v>161</v>
      </c>
      <c r="H1929" s="66">
        <v>176.5</v>
      </c>
      <c r="I1929" s="66">
        <v>40</v>
      </c>
    </row>
    <row r="1930" spans="2:9">
      <c r="B1930" s="64">
        <f t="shared" si="63"/>
        <v>45646</v>
      </c>
      <c r="C1930" s="65">
        <f t="shared" si="62"/>
        <v>6</v>
      </c>
      <c r="D1930" s="65">
        <f>IF(ISNUMBER(MATCH(B1930,Holidays!$E$5:$E$134,0)),1,'Data Export'!C1930)</f>
        <v>6</v>
      </c>
      <c r="E1930" s="66">
        <v>9</v>
      </c>
      <c r="F1930" s="66" t="str">
        <f ca="1">OFFSET('ToU Table'!$B$6,'Data Export'!E1930-1,'Data Export'!D1930-1)</f>
        <v>Peak</v>
      </c>
      <c r="G1930" s="66">
        <v>150.99</v>
      </c>
      <c r="H1930" s="66">
        <v>211.5</v>
      </c>
      <c r="I1930" s="66">
        <v>85</v>
      </c>
    </row>
    <row r="1931" spans="2:9">
      <c r="B1931" s="64">
        <f t="shared" si="63"/>
        <v>45646</v>
      </c>
      <c r="C1931" s="65">
        <f t="shared" si="62"/>
        <v>6</v>
      </c>
      <c r="D1931" s="65">
        <f>IF(ISNUMBER(MATCH(B1931,Holidays!$E$5:$E$134,0)),1,'Data Export'!C1931)</f>
        <v>6</v>
      </c>
      <c r="E1931" s="66">
        <v>10</v>
      </c>
      <c r="F1931" s="66" t="str">
        <f ca="1">OFFSET('ToU Table'!$B$6,'Data Export'!E1931-1,'Data Export'!D1931-1)</f>
        <v>Peak</v>
      </c>
      <c r="G1931" s="66">
        <v>150.99</v>
      </c>
      <c r="H1931" s="66">
        <v>251</v>
      </c>
      <c r="I1931" s="66">
        <v>80</v>
      </c>
    </row>
    <row r="1932" spans="2:9">
      <c r="B1932" s="64">
        <f t="shared" si="63"/>
        <v>45646</v>
      </c>
      <c r="C1932" s="65">
        <f t="shared" si="62"/>
        <v>6</v>
      </c>
      <c r="D1932" s="65">
        <f>IF(ISNUMBER(MATCH(B1932,Holidays!$E$5:$E$134,0)),1,'Data Export'!C1932)</f>
        <v>6</v>
      </c>
      <c r="E1932" s="66">
        <v>11</v>
      </c>
      <c r="F1932" s="66" t="str">
        <f ca="1">OFFSET('ToU Table'!$B$6,'Data Export'!E1932-1,'Data Export'!D1932-1)</f>
        <v>Standard</v>
      </c>
      <c r="G1932" s="66">
        <v>121</v>
      </c>
      <c r="H1932" s="66">
        <v>121</v>
      </c>
      <c r="I1932" s="66">
        <v>85</v>
      </c>
    </row>
    <row r="1933" spans="2:9">
      <c r="B1933" s="64">
        <f t="shared" si="63"/>
        <v>45646</v>
      </c>
      <c r="C1933" s="65">
        <f t="shared" si="62"/>
        <v>6</v>
      </c>
      <c r="D1933" s="65">
        <f>IF(ISNUMBER(MATCH(B1933,Holidays!$E$5:$E$134,0)),1,'Data Export'!C1933)</f>
        <v>6</v>
      </c>
      <c r="E1933" s="66">
        <v>12</v>
      </c>
      <c r="F1933" s="66" t="str">
        <f ca="1">OFFSET('ToU Table'!$B$6,'Data Export'!E1933-1,'Data Export'!D1933-1)</f>
        <v>Standard</v>
      </c>
      <c r="G1933" s="66">
        <v>106</v>
      </c>
      <c r="H1933" s="66">
        <v>121</v>
      </c>
      <c r="I1933" s="66">
        <v>85</v>
      </c>
    </row>
    <row r="1934" spans="2:9">
      <c r="B1934" s="64">
        <f t="shared" si="63"/>
        <v>45646</v>
      </c>
      <c r="C1934" s="65">
        <f t="shared" si="62"/>
        <v>6</v>
      </c>
      <c r="D1934" s="65">
        <f>IF(ISNUMBER(MATCH(B1934,Holidays!$E$5:$E$134,0)),1,'Data Export'!C1934)</f>
        <v>6</v>
      </c>
      <c r="E1934" s="66">
        <v>13</v>
      </c>
      <c r="F1934" s="66" t="str">
        <f ca="1">OFFSET('ToU Table'!$B$6,'Data Export'!E1934-1,'Data Export'!D1934-1)</f>
        <v>Standard</v>
      </c>
      <c r="G1934" s="66">
        <v>106</v>
      </c>
      <c r="H1934" s="66">
        <v>121</v>
      </c>
      <c r="I1934" s="66">
        <v>85</v>
      </c>
    </row>
    <row r="1935" spans="2:9">
      <c r="B1935" s="64">
        <f t="shared" si="63"/>
        <v>45646</v>
      </c>
      <c r="C1935" s="65">
        <f t="shared" si="62"/>
        <v>6</v>
      </c>
      <c r="D1935" s="65">
        <f>IF(ISNUMBER(MATCH(B1935,Holidays!$E$5:$E$134,0)),1,'Data Export'!C1935)</f>
        <v>6</v>
      </c>
      <c r="E1935" s="66">
        <v>14</v>
      </c>
      <c r="F1935" s="66" t="str">
        <f ca="1">OFFSET('ToU Table'!$B$6,'Data Export'!E1935-1,'Data Export'!D1935-1)</f>
        <v>Standard</v>
      </c>
      <c r="G1935" s="66">
        <v>106</v>
      </c>
      <c r="H1935" s="66">
        <v>121</v>
      </c>
      <c r="I1935" s="66">
        <v>85</v>
      </c>
    </row>
    <row r="1936" spans="2:9">
      <c r="B1936" s="64">
        <f t="shared" si="63"/>
        <v>45646</v>
      </c>
      <c r="C1936" s="65">
        <f t="shared" si="62"/>
        <v>6</v>
      </c>
      <c r="D1936" s="65">
        <f>IF(ISNUMBER(MATCH(B1936,Holidays!$E$5:$E$134,0)),1,'Data Export'!C1936)</f>
        <v>6</v>
      </c>
      <c r="E1936" s="66">
        <v>15</v>
      </c>
      <c r="F1936" s="66" t="str">
        <f ca="1">OFFSET('ToU Table'!$B$6,'Data Export'!E1936-1,'Data Export'!D1936-1)</f>
        <v>Standard</v>
      </c>
      <c r="G1936" s="66">
        <v>106</v>
      </c>
      <c r="H1936" s="66">
        <v>121</v>
      </c>
      <c r="I1936" s="66">
        <v>85</v>
      </c>
    </row>
    <row r="1937" spans="2:9">
      <c r="B1937" s="64">
        <f t="shared" si="63"/>
        <v>45646</v>
      </c>
      <c r="C1937" s="65">
        <f t="shared" si="62"/>
        <v>6</v>
      </c>
      <c r="D1937" s="65">
        <f>IF(ISNUMBER(MATCH(B1937,Holidays!$E$5:$E$134,0)),1,'Data Export'!C1937)</f>
        <v>6</v>
      </c>
      <c r="E1937" s="66">
        <v>16</v>
      </c>
      <c r="F1937" s="66" t="str">
        <f ca="1">OFFSET('ToU Table'!$B$6,'Data Export'!E1937-1,'Data Export'!D1937-1)</f>
        <v>Standard</v>
      </c>
      <c r="G1937" s="66">
        <v>106</v>
      </c>
      <c r="H1937" s="66">
        <v>121</v>
      </c>
      <c r="I1937" s="66">
        <v>85</v>
      </c>
    </row>
    <row r="1938" spans="2:9">
      <c r="B1938" s="64">
        <f t="shared" si="63"/>
        <v>45646</v>
      </c>
      <c r="C1938" s="65">
        <f t="shared" si="62"/>
        <v>6</v>
      </c>
      <c r="D1938" s="65">
        <f>IF(ISNUMBER(MATCH(B1938,Holidays!$E$5:$E$134,0)),1,'Data Export'!C1938)</f>
        <v>6</v>
      </c>
      <c r="E1938" s="66">
        <v>17</v>
      </c>
      <c r="F1938" s="66" t="str">
        <f ca="1">OFFSET('ToU Table'!$B$6,'Data Export'!E1938-1,'Data Export'!D1938-1)</f>
        <v>Standard</v>
      </c>
      <c r="G1938" s="66">
        <v>106</v>
      </c>
      <c r="H1938" s="66">
        <v>299.95</v>
      </c>
      <c r="I1938" s="66">
        <v>75</v>
      </c>
    </row>
    <row r="1939" spans="2:9">
      <c r="B1939" s="64">
        <f t="shared" si="63"/>
        <v>45646</v>
      </c>
      <c r="C1939" s="65">
        <f t="shared" si="62"/>
        <v>6</v>
      </c>
      <c r="D1939" s="65">
        <f>IF(ISNUMBER(MATCH(B1939,Holidays!$E$5:$E$134,0)),1,'Data Export'!C1939)</f>
        <v>6</v>
      </c>
      <c r="E1939" s="66">
        <v>18</v>
      </c>
      <c r="F1939" s="66" t="str">
        <f ca="1">OFFSET('ToU Table'!$B$6,'Data Export'!E1939-1,'Data Export'!D1939-1)</f>
        <v>Standard</v>
      </c>
      <c r="G1939" s="66">
        <v>363.54</v>
      </c>
      <c r="H1939" s="66">
        <v>363.54</v>
      </c>
      <c r="I1939" s="66">
        <v>1.6</v>
      </c>
    </row>
    <row r="1940" spans="2:9">
      <c r="B1940" s="64">
        <f t="shared" si="63"/>
        <v>45646</v>
      </c>
      <c r="C1940" s="65">
        <f t="shared" si="62"/>
        <v>6</v>
      </c>
      <c r="D1940" s="65">
        <f>IF(ISNUMBER(MATCH(B1940,Holidays!$E$5:$E$134,0)),1,'Data Export'!C1940)</f>
        <v>6</v>
      </c>
      <c r="E1940" s="66">
        <v>19</v>
      </c>
      <c r="F1940" s="66" t="str">
        <f ca="1">OFFSET('ToU Table'!$B$6,'Data Export'!E1940-1,'Data Export'!D1940-1)</f>
        <v>Peak</v>
      </c>
      <c r="G1940" s="66">
        <v>366.32</v>
      </c>
      <c r="H1940" s="66">
        <v>366.32</v>
      </c>
      <c r="I1940" s="66">
        <v>1.6</v>
      </c>
    </row>
    <row r="1941" spans="2:9">
      <c r="B1941" s="64">
        <f t="shared" si="63"/>
        <v>45646</v>
      </c>
      <c r="C1941" s="65">
        <f t="shared" si="62"/>
        <v>6</v>
      </c>
      <c r="D1941" s="65">
        <f>IF(ISNUMBER(MATCH(B1941,Holidays!$E$5:$E$134,0)),1,'Data Export'!C1941)</f>
        <v>6</v>
      </c>
      <c r="E1941" s="66">
        <v>20</v>
      </c>
      <c r="F1941" s="66" t="str">
        <f ca="1">OFFSET('ToU Table'!$B$6,'Data Export'!E1941-1,'Data Export'!D1941-1)</f>
        <v>Peak</v>
      </c>
      <c r="G1941" s="66">
        <v>366.32</v>
      </c>
      <c r="H1941" s="66">
        <v>366.32</v>
      </c>
      <c r="I1941" s="66">
        <v>1.6</v>
      </c>
    </row>
    <row r="1942" spans="2:9">
      <c r="B1942" s="64">
        <f t="shared" si="63"/>
        <v>45646</v>
      </c>
      <c r="C1942" s="65">
        <f t="shared" si="62"/>
        <v>6</v>
      </c>
      <c r="D1942" s="65">
        <f>IF(ISNUMBER(MATCH(B1942,Holidays!$E$5:$E$134,0)),1,'Data Export'!C1942)</f>
        <v>6</v>
      </c>
      <c r="E1942" s="66">
        <v>21</v>
      </c>
      <c r="F1942" s="66" t="str">
        <f ca="1">OFFSET('ToU Table'!$B$6,'Data Export'!E1942-1,'Data Export'!D1942-1)</f>
        <v>Peak</v>
      </c>
      <c r="G1942" s="66">
        <v>366.32</v>
      </c>
      <c r="H1942" s="66">
        <v>366.32</v>
      </c>
      <c r="I1942" s="66">
        <v>1.6</v>
      </c>
    </row>
    <row r="1943" spans="2:9">
      <c r="B1943" s="64">
        <f t="shared" si="63"/>
        <v>45646</v>
      </c>
      <c r="C1943" s="65">
        <f t="shared" si="62"/>
        <v>6</v>
      </c>
      <c r="D1943" s="65">
        <f>IF(ISNUMBER(MATCH(B1943,Holidays!$E$5:$E$134,0)),1,'Data Export'!C1943)</f>
        <v>6</v>
      </c>
      <c r="E1943" s="66">
        <v>22</v>
      </c>
      <c r="F1943" s="66" t="str">
        <f ca="1">OFFSET('ToU Table'!$B$6,'Data Export'!E1943-1,'Data Export'!D1943-1)</f>
        <v>Standard</v>
      </c>
      <c r="G1943" s="66">
        <v>248.5</v>
      </c>
      <c r="H1943" s="66">
        <v>248.5</v>
      </c>
      <c r="I1943" s="66">
        <v>1.6</v>
      </c>
    </row>
    <row r="1944" spans="2:9">
      <c r="B1944" s="64">
        <f t="shared" si="63"/>
        <v>45646</v>
      </c>
      <c r="C1944" s="65">
        <f t="shared" si="62"/>
        <v>6</v>
      </c>
      <c r="D1944" s="65">
        <f>IF(ISNUMBER(MATCH(B1944,Holidays!$E$5:$E$134,0)),1,'Data Export'!C1944)</f>
        <v>6</v>
      </c>
      <c r="E1944" s="66">
        <v>23</v>
      </c>
      <c r="F1944" s="66" t="str">
        <f ca="1">OFFSET('ToU Table'!$B$6,'Data Export'!E1944-1,'Data Export'!D1944-1)</f>
        <v>Off-peak</v>
      </c>
      <c r="G1944" s="66">
        <v>96</v>
      </c>
      <c r="H1944" s="66">
        <v>173.64</v>
      </c>
      <c r="I1944" s="66">
        <v>30</v>
      </c>
    </row>
    <row r="1945" spans="2:9">
      <c r="B1945" s="64">
        <f t="shared" si="63"/>
        <v>45646</v>
      </c>
      <c r="C1945" s="65">
        <f t="shared" si="62"/>
        <v>6</v>
      </c>
      <c r="D1945" s="65">
        <f>IF(ISNUMBER(MATCH(B1945,Holidays!$E$5:$E$134,0)),1,'Data Export'!C1945)</f>
        <v>6</v>
      </c>
      <c r="E1945" s="66">
        <v>24</v>
      </c>
      <c r="F1945" s="66" t="str">
        <f ca="1">OFFSET('ToU Table'!$B$6,'Data Export'!E1945-1,'Data Export'!D1945-1)</f>
        <v>Off-peak</v>
      </c>
      <c r="G1945" s="66">
        <v>96</v>
      </c>
      <c r="H1945" s="66">
        <v>172.22</v>
      </c>
      <c r="I1945" s="66">
        <v>30</v>
      </c>
    </row>
    <row r="1946" spans="2:9">
      <c r="B1946" s="64">
        <f t="shared" si="63"/>
        <v>45647</v>
      </c>
      <c r="C1946" s="65">
        <f t="shared" si="62"/>
        <v>7</v>
      </c>
      <c r="D1946" s="65">
        <f>IF(ISNUMBER(MATCH(B1946,Holidays!$E$5:$E$134,0)),1,'Data Export'!C1946)</f>
        <v>7</v>
      </c>
      <c r="E1946" s="66">
        <v>1</v>
      </c>
      <c r="F1946" s="66" t="str">
        <f ca="1">OFFSET('ToU Table'!$B$6,'Data Export'!E1946-1,'Data Export'!D1946-1)</f>
        <v>Off-peak</v>
      </c>
      <c r="G1946" s="66">
        <v>95.99</v>
      </c>
      <c r="H1946" s="66">
        <v>142.94999999999999</v>
      </c>
      <c r="I1946" s="66">
        <v>15</v>
      </c>
    </row>
    <row r="1947" spans="2:9">
      <c r="B1947" s="64">
        <f t="shared" si="63"/>
        <v>45647</v>
      </c>
      <c r="C1947" s="65">
        <f t="shared" si="62"/>
        <v>7</v>
      </c>
      <c r="D1947" s="65">
        <f>IF(ISNUMBER(MATCH(B1947,Holidays!$E$5:$E$134,0)),1,'Data Export'!C1947)</f>
        <v>7</v>
      </c>
      <c r="E1947" s="66">
        <v>2</v>
      </c>
      <c r="F1947" s="66" t="str">
        <f ca="1">OFFSET('ToU Table'!$B$6,'Data Export'!E1947-1,'Data Export'!D1947-1)</f>
        <v>Off-peak</v>
      </c>
      <c r="G1947" s="66">
        <v>96</v>
      </c>
      <c r="H1947" s="66">
        <v>175.88</v>
      </c>
      <c r="I1947" s="66">
        <v>30</v>
      </c>
    </row>
    <row r="1948" spans="2:9">
      <c r="B1948" s="64">
        <f t="shared" si="63"/>
        <v>45647</v>
      </c>
      <c r="C1948" s="65">
        <f t="shared" si="62"/>
        <v>7</v>
      </c>
      <c r="D1948" s="65">
        <f>IF(ISNUMBER(MATCH(B1948,Holidays!$E$5:$E$134,0)),1,'Data Export'!C1948)</f>
        <v>7</v>
      </c>
      <c r="E1948" s="66">
        <v>3</v>
      </c>
      <c r="F1948" s="66" t="str">
        <f ca="1">OFFSET('ToU Table'!$B$6,'Data Export'!E1948-1,'Data Export'!D1948-1)</f>
        <v>Off-peak</v>
      </c>
      <c r="G1948" s="66">
        <v>95.99</v>
      </c>
      <c r="H1948" s="66">
        <v>175.88</v>
      </c>
      <c r="I1948" s="66">
        <v>40</v>
      </c>
    </row>
    <row r="1949" spans="2:9">
      <c r="B1949" s="64">
        <f t="shared" si="63"/>
        <v>45647</v>
      </c>
      <c r="C1949" s="65">
        <f t="shared" si="62"/>
        <v>7</v>
      </c>
      <c r="D1949" s="65">
        <f>IF(ISNUMBER(MATCH(B1949,Holidays!$E$5:$E$134,0)),1,'Data Export'!C1949)</f>
        <v>7</v>
      </c>
      <c r="E1949" s="66">
        <v>4</v>
      </c>
      <c r="F1949" s="66" t="str">
        <f ca="1">OFFSET('ToU Table'!$B$6,'Data Export'!E1949-1,'Data Export'!D1949-1)</f>
        <v>Off-peak</v>
      </c>
      <c r="G1949" s="66">
        <v>95.99</v>
      </c>
      <c r="H1949" s="66">
        <v>175.88</v>
      </c>
      <c r="I1949" s="66">
        <v>45</v>
      </c>
    </row>
    <row r="1950" spans="2:9">
      <c r="B1950" s="64">
        <f t="shared" si="63"/>
        <v>45647</v>
      </c>
      <c r="C1950" s="65">
        <f t="shared" si="62"/>
        <v>7</v>
      </c>
      <c r="D1950" s="65">
        <f>IF(ISNUMBER(MATCH(B1950,Holidays!$E$5:$E$134,0)),1,'Data Export'!C1950)</f>
        <v>7</v>
      </c>
      <c r="E1950" s="66">
        <v>5</v>
      </c>
      <c r="F1950" s="66" t="str">
        <f ca="1">OFFSET('ToU Table'!$B$6,'Data Export'!E1950-1,'Data Export'!D1950-1)</f>
        <v>Off-peak</v>
      </c>
      <c r="G1950" s="66">
        <v>95.99</v>
      </c>
      <c r="H1950" s="66">
        <v>175.63</v>
      </c>
      <c r="I1950" s="66">
        <v>40</v>
      </c>
    </row>
    <row r="1951" spans="2:9">
      <c r="B1951" s="64">
        <f t="shared" si="63"/>
        <v>45647</v>
      </c>
      <c r="C1951" s="65">
        <f t="shared" si="62"/>
        <v>7</v>
      </c>
      <c r="D1951" s="65">
        <f>IF(ISNUMBER(MATCH(B1951,Holidays!$E$5:$E$134,0)),1,'Data Export'!C1951)</f>
        <v>7</v>
      </c>
      <c r="E1951" s="66">
        <v>6</v>
      </c>
      <c r="F1951" s="66" t="str">
        <f ca="1">OFFSET('ToU Table'!$B$6,'Data Export'!E1951-1,'Data Export'!D1951-1)</f>
        <v>Off-peak</v>
      </c>
      <c r="G1951" s="66">
        <v>96.83</v>
      </c>
      <c r="H1951" s="66">
        <v>287.74</v>
      </c>
      <c r="I1951" s="66">
        <v>35</v>
      </c>
    </row>
    <row r="1952" spans="2:9">
      <c r="B1952" s="64">
        <f t="shared" si="63"/>
        <v>45647</v>
      </c>
      <c r="C1952" s="65">
        <f t="shared" si="62"/>
        <v>7</v>
      </c>
      <c r="D1952" s="65">
        <f>IF(ISNUMBER(MATCH(B1952,Holidays!$E$5:$E$134,0)),1,'Data Export'!C1952)</f>
        <v>7</v>
      </c>
      <c r="E1952" s="66">
        <v>7</v>
      </c>
      <c r="F1952" s="66" t="str">
        <f ca="1">OFFSET('ToU Table'!$B$6,'Data Export'!E1952-1,'Data Export'!D1952-1)</f>
        <v>Off-peak</v>
      </c>
      <c r="G1952" s="66">
        <v>95.94</v>
      </c>
      <c r="H1952" s="66">
        <v>284.29000000000002</v>
      </c>
      <c r="I1952" s="66">
        <v>50</v>
      </c>
    </row>
    <row r="1953" spans="2:9">
      <c r="B1953" s="64">
        <f t="shared" si="63"/>
        <v>45647</v>
      </c>
      <c r="C1953" s="65">
        <f t="shared" si="62"/>
        <v>7</v>
      </c>
      <c r="D1953" s="65">
        <f>IF(ISNUMBER(MATCH(B1953,Holidays!$E$5:$E$134,0)),1,'Data Export'!C1953)</f>
        <v>7</v>
      </c>
      <c r="E1953" s="66">
        <v>8</v>
      </c>
      <c r="F1953" s="66" t="str">
        <f ca="1">OFFSET('ToU Table'!$B$6,'Data Export'!E1953-1,'Data Export'!D1953-1)</f>
        <v>Standard</v>
      </c>
      <c r="G1953" s="66">
        <v>86.87</v>
      </c>
      <c r="H1953" s="66">
        <v>295</v>
      </c>
      <c r="I1953" s="66">
        <v>45</v>
      </c>
    </row>
    <row r="1954" spans="2:9">
      <c r="B1954" s="64">
        <f t="shared" si="63"/>
        <v>45647</v>
      </c>
      <c r="C1954" s="65">
        <f t="shared" si="62"/>
        <v>7</v>
      </c>
      <c r="D1954" s="65">
        <f>IF(ISNUMBER(MATCH(B1954,Holidays!$E$5:$E$134,0)),1,'Data Export'!C1954)</f>
        <v>7</v>
      </c>
      <c r="E1954" s="66">
        <v>9</v>
      </c>
      <c r="F1954" s="66" t="str">
        <f ca="1">OFFSET('ToU Table'!$B$6,'Data Export'!E1954-1,'Data Export'!D1954-1)</f>
        <v>Standard</v>
      </c>
      <c r="G1954" s="66">
        <v>106</v>
      </c>
      <c r="H1954" s="66">
        <v>295</v>
      </c>
      <c r="I1954" s="66">
        <v>85</v>
      </c>
    </row>
    <row r="1955" spans="2:9">
      <c r="B1955" s="64">
        <f t="shared" si="63"/>
        <v>45647</v>
      </c>
      <c r="C1955" s="65">
        <f t="shared" si="62"/>
        <v>7</v>
      </c>
      <c r="D1955" s="65">
        <f>IF(ISNUMBER(MATCH(B1955,Holidays!$E$5:$E$134,0)),1,'Data Export'!C1955)</f>
        <v>7</v>
      </c>
      <c r="E1955" s="66">
        <v>10</v>
      </c>
      <c r="F1955" s="66" t="str">
        <f ca="1">OFFSET('ToU Table'!$B$6,'Data Export'!E1955-1,'Data Export'!D1955-1)</f>
        <v>Standard</v>
      </c>
      <c r="G1955" s="66">
        <v>106</v>
      </c>
      <c r="H1955" s="66">
        <v>259.95</v>
      </c>
      <c r="I1955" s="66">
        <v>85</v>
      </c>
    </row>
    <row r="1956" spans="2:9">
      <c r="B1956" s="64">
        <f t="shared" si="63"/>
        <v>45647</v>
      </c>
      <c r="C1956" s="65">
        <f t="shared" si="62"/>
        <v>7</v>
      </c>
      <c r="D1956" s="65">
        <f>IF(ISNUMBER(MATCH(B1956,Holidays!$E$5:$E$134,0)),1,'Data Export'!C1956)</f>
        <v>7</v>
      </c>
      <c r="E1956" s="66">
        <v>11</v>
      </c>
      <c r="F1956" s="66" t="str">
        <f ca="1">OFFSET('ToU Table'!$B$6,'Data Export'!E1956-1,'Data Export'!D1956-1)</f>
        <v>Standard</v>
      </c>
      <c r="G1956" s="66">
        <v>106</v>
      </c>
      <c r="H1956" s="66">
        <v>164.99</v>
      </c>
      <c r="I1956" s="66">
        <v>93</v>
      </c>
    </row>
    <row r="1957" spans="2:9">
      <c r="B1957" s="64">
        <f t="shared" si="63"/>
        <v>45647</v>
      </c>
      <c r="C1957" s="65">
        <f t="shared" si="62"/>
        <v>7</v>
      </c>
      <c r="D1957" s="65">
        <f>IF(ISNUMBER(MATCH(B1957,Holidays!$E$5:$E$134,0)),1,'Data Export'!C1957)</f>
        <v>7</v>
      </c>
      <c r="E1957" s="66">
        <v>12</v>
      </c>
      <c r="F1957" s="66" t="str">
        <f ca="1">OFFSET('ToU Table'!$B$6,'Data Export'!E1957-1,'Data Export'!D1957-1)</f>
        <v>Standard</v>
      </c>
      <c r="G1957" s="66">
        <v>104.29</v>
      </c>
      <c r="H1957" s="66">
        <v>164.99</v>
      </c>
      <c r="I1957" s="66">
        <v>96</v>
      </c>
    </row>
    <row r="1958" spans="2:9">
      <c r="B1958" s="64">
        <f t="shared" si="63"/>
        <v>45647</v>
      </c>
      <c r="C1958" s="65">
        <f t="shared" si="62"/>
        <v>7</v>
      </c>
      <c r="D1958" s="65">
        <f>IF(ISNUMBER(MATCH(B1958,Holidays!$E$5:$E$134,0)),1,'Data Export'!C1958)</f>
        <v>7</v>
      </c>
      <c r="E1958" s="66">
        <v>13</v>
      </c>
      <c r="F1958" s="66" t="str">
        <f ca="1">OFFSET('ToU Table'!$B$6,'Data Export'!E1958-1,'Data Export'!D1958-1)</f>
        <v>Off-peak</v>
      </c>
      <c r="G1958" s="66">
        <v>86</v>
      </c>
      <c r="H1958" s="66">
        <v>121</v>
      </c>
      <c r="I1958" s="66">
        <v>95</v>
      </c>
    </row>
    <row r="1959" spans="2:9">
      <c r="B1959" s="64">
        <f t="shared" si="63"/>
        <v>45647</v>
      </c>
      <c r="C1959" s="65">
        <f t="shared" si="62"/>
        <v>7</v>
      </c>
      <c r="D1959" s="65">
        <f>IF(ISNUMBER(MATCH(B1959,Holidays!$E$5:$E$134,0)),1,'Data Export'!C1959)</f>
        <v>7</v>
      </c>
      <c r="E1959" s="66">
        <v>14</v>
      </c>
      <c r="F1959" s="66" t="str">
        <f ca="1">OFFSET('ToU Table'!$B$6,'Data Export'!E1959-1,'Data Export'!D1959-1)</f>
        <v>Off-peak</v>
      </c>
      <c r="G1959" s="66">
        <v>86</v>
      </c>
      <c r="H1959" s="66">
        <v>121</v>
      </c>
      <c r="I1959" s="66">
        <v>90</v>
      </c>
    </row>
    <row r="1960" spans="2:9">
      <c r="B1960" s="64">
        <f t="shared" si="63"/>
        <v>45647</v>
      </c>
      <c r="C1960" s="65">
        <f t="shared" si="62"/>
        <v>7</v>
      </c>
      <c r="D1960" s="65">
        <f>IF(ISNUMBER(MATCH(B1960,Holidays!$E$5:$E$134,0)),1,'Data Export'!C1960)</f>
        <v>7</v>
      </c>
      <c r="E1960" s="66">
        <v>15</v>
      </c>
      <c r="F1960" s="66" t="str">
        <f ca="1">OFFSET('ToU Table'!$B$6,'Data Export'!E1960-1,'Data Export'!D1960-1)</f>
        <v>Off-peak</v>
      </c>
      <c r="G1960" s="66">
        <v>86.16</v>
      </c>
      <c r="H1960" s="66">
        <v>181.67</v>
      </c>
      <c r="I1960" s="66">
        <v>90</v>
      </c>
    </row>
    <row r="1961" spans="2:9">
      <c r="B1961" s="64">
        <f t="shared" si="63"/>
        <v>45647</v>
      </c>
      <c r="C1961" s="65">
        <f t="shared" si="62"/>
        <v>7</v>
      </c>
      <c r="D1961" s="65">
        <f>IF(ISNUMBER(MATCH(B1961,Holidays!$E$5:$E$134,0)),1,'Data Export'!C1961)</f>
        <v>7</v>
      </c>
      <c r="E1961" s="66">
        <v>16</v>
      </c>
      <c r="F1961" s="66" t="str">
        <f ca="1">OFFSET('ToU Table'!$B$6,'Data Export'!E1961-1,'Data Export'!D1961-1)</f>
        <v>Off-peak</v>
      </c>
      <c r="G1961" s="66">
        <v>88.3</v>
      </c>
      <c r="H1961" s="66">
        <v>187.22</v>
      </c>
      <c r="I1961" s="66">
        <v>90</v>
      </c>
    </row>
    <row r="1962" spans="2:9">
      <c r="B1962" s="64">
        <f t="shared" si="63"/>
        <v>45647</v>
      </c>
      <c r="C1962" s="65">
        <f t="shared" si="62"/>
        <v>7</v>
      </c>
      <c r="D1962" s="65">
        <f>IF(ISNUMBER(MATCH(B1962,Holidays!$E$5:$E$134,0)),1,'Data Export'!C1962)</f>
        <v>7</v>
      </c>
      <c r="E1962" s="66">
        <v>17</v>
      </c>
      <c r="F1962" s="66" t="str">
        <f ca="1">OFFSET('ToU Table'!$B$6,'Data Export'!E1962-1,'Data Export'!D1962-1)</f>
        <v>Off-peak</v>
      </c>
      <c r="G1962" s="66">
        <v>86</v>
      </c>
      <c r="H1962" s="66">
        <v>142.94999999999999</v>
      </c>
      <c r="I1962" s="66">
        <v>125</v>
      </c>
    </row>
    <row r="1963" spans="2:9">
      <c r="B1963" s="64">
        <f t="shared" si="63"/>
        <v>45647</v>
      </c>
      <c r="C1963" s="65">
        <f t="shared" ref="C1963:C2026" si="64">WEEKDAY(B1963)</f>
        <v>7</v>
      </c>
      <c r="D1963" s="65">
        <f>IF(ISNUMBER(MATCH(B1963,Holidays!$E$5:$E$134,0)),1,'Data Export'!C1963)</f>
        <v>7</v>
      </c>
      <c r="E1963" s="66">
        <v>18</v>
      </c>
      <c r="F1963" s="66" t="str">
        <f ca="1">OFFSET('ToU Table'!$B$6,'Data Export'!E1963-1,'Data Export'!D1963-1)</f>
        <v>Off-peak</v>
      </c>
      <c r="G1963" s="66">
        <v>106</v>
      </c>
      <c r="H1963" s="66">
        <v>106</v>
      </c>
      <c r="I1963" s="66">
        <v>66</v>
      </c>
    </row>
    <row r="1964" spans="2:9">
      <c r="B1964" s="64">
        <f t="shared" si="63"/>
        <v>45647</v>
      </c>
      <c r="C1964" s="65">
        <f t="shared" si="64"/>
        <v>7</v>
      </c>
      <c r="D1964" s="65">
        <f>IF(ISNUMBER(MATCH(B1964,Holidays!$E$5:$E$134,0)),1,'Data Export'!C1964)</f>
        <v>7</v>
      </c>
      <c r="E1964" s="66">
        <v>19</v>
      </c>
      <c r="F1964" s="66" t="str">
        <f ca="1">OFFSET('ToU Table'!$B$6,'Data Export'!E1964-1,'Data Export'!D1964-1)</f>
        <v>Standard</v>
      </c>
      <c r="G1964" s="66">
        <v>200.1</v>
      </c>
      <c r="H1964" s="66">
        <v>200.1</v>
      </c>
      <c r="I1964" s="66">
        <v>36.6</v>
      </c>
    </row>
    <row r="1965" spans="2:9">
      <c r="B1965" s="64">
        <f t="shared" si="63"/>
        <v>45647</v>
      </c>
      <c r="C1965" s="65">
        <f t="shared" si="64"/>
        <v>7</v>
      </c>
      <c r="D1965" s="65">
        <f>IF(ISNUMBER(MATCH(B1965,Holidays!$E$5:$E$134,0)),1,'Data Export'!C1965)</f>
        <v>7</v>
      </c>
      <c r="E1965" s="66">
        <v>20</v>
      </c>
      <c r="F1965" s="66" t="str">
        <f ca="1">OFFSET('ToU Table'!$B$6,'Data Export'!E1965-1,'Data Export'!D1965-1)</f>
        <v>Standard</v>
      </c>
      <c r="G1965" s="66">
        <v>355.79</v>
      </c>
      <c r="H1965" s="66">
        <v>355.79</v>
      </c>
      <c r="I1965" s="66">
        <v>1.6</v>
      </c>
    </row>
    <row r="1966" spans="2:9">
      <c r="B1966" s="64">
        <f t="shared" si="63"/>
        <v>45647</v>
      </c>
      <c r="C1966" s="65">
        <f t="shared" si="64"/>
        <v>7</v>
      </c>
      <c r="D1966" s="65">
        <f>IF(ISNUMBER(MATCH(B1966,Holidays!$E$5:$E$134,0)),1,'Data Export'!C1966)</f>
        <v>7</v>
      </c>
      <c r="E1966" s="66">
        <v>21</v>
      </c>
      <c r="F1966" s="66" t="str">
        <f ca="1">OFFSET('ToU Table'!$B$6,'Data Export'!E1966-1,'Data Export'!D1966-1)</f>
        <v>Off-peak</v>
      </c>
      <c r="G1966" s="66">
        <v>298.89999999999998</v>
      </c>
      <c r="H1966" s="66">
        <v>298.89999999999998</v>
      </c>
      <c r="I1966" s="66">
        <v>17</v>
      </c>
    </row>
    <row r="1967" spans="2:9">
      <c r="B1967" s="64">
        <f t="shared" si="63"/>
        <v>45647</v>
      </c>
      <c r="C1967" s="65">
        <f t="shared" si="64"/>
        <v>7</v>
      </c>
      <c r="D1967" s="65">
        <f>IF(ISNUMBER(MATCH(B1967,Holidays!$E$5:$E$134,0)),1,'Data Export'!C1967)</f>
        <v>7</v>
      </c>
      <c r="E1967" s="66">
        <v>22</v>
      </c>
      <c r="F1967" s="66" t="str">
        <f ca="1">OFFSET('ToU Table'!$B$6,'Data Export'!E1967-1,'Data Export'!D1967-1)</f>
        <v>Off-peak</v>
      </c>
      <c r="G1967" s="66">
        <v>198.93</v>
      </c>
      <c r="H1967" s="66">
        <v>198.93</v>
      </c>
      <c r="I1967" s="66">
        <v>8</v>
      </c>
    </row>
    <row r="1968" spans="2:9">
      <c r="B1968" s="64">
        <f t="shared" si="63"/>
        <v>45647</v>
      </c>
      <c r="C1968" s="65">
        <f t="shared" si="64"/>
        <v>7</v>
      </c>
      <c r="D1968" s="65">
        <f>IF(ISNUMBER(MATCH(B1968,Holidays!$E$5:$E$134,0)),1,'Data Export'!C1968)</f>
        <v>7</v>
      </c>
      <c r="E1968" s="66">
        <v>23</v>
      </c>
      <c r="F1968" s="66" t="str">
        <f ca="1">OFFSET('ToU Table'!$B$6,'Data Export'!E1968-1,'Data Export'!D1968-1)</f>
        <v>Off-peak</v>
      </c>
      <c r="G1968" s="66">
        <v>96.3</v>
      </c>
      <c r="H1968" s="66">
        <v>171.25</v>
      </c>
      <c r="I1968" s="66">
        <v>5</v>
      </c>
    </row>
    <row r="1969" spans="2:9">
      <c r="B1969" s="64">
        <f t="shared" si="63"/>
        <v>45647</v>
      </c>
      <c r="C1969" s="65">
        <f t="shared" si="64"/>
        <v>7</v>
      </c>
      <c r="D1969" s="65">
        <f>IF(ISNUMBER(MATCH(B1969,Holidays!$E$5:$E$134,0)),1,'Data Export'!C1969)</f>
        <v>7</v>
      </c>
      <c r="E1969" s="66">
        <v>24</v>
      </c>
      <c r="F1969" s="66" t="str">
        <f ca="1">OFFSET('ToU Table'!$B$6,'Data Export'!E1969-1,'Data Export'!D1969-1)</f>
        <v>Off-peak</v>
      </c>
      <c r="G1969" s="66">
        <v>95.99</v>
      </c>
      <c r="H1969" s="66">
        <v>168.33</v>
      </c>
      <c r="I1969" s="66">
        <v>25</v>
      </c>
    </row>
    <row r="1970" spans="2:9">
      <c r="B1970" s="64">
        <f t="shared" si="63"/>
        <v>45648</v>
      </c>
      <c r="C1970" s="65">
        <f t="shared" si="64"/>
        <v>1</v>
      </c>
      <c r="D1970" s="65">
        <f>IF(ISNUMBER(MATCH(B1970,Holidays!$E$5:$E$134,0)),1,'Data Export'!C1970)</f>
        <v>1</v>
      </c>
      <c r="E1970" s="66">
        <v>1</v>
      </c>
      <c r="F1970" s="66" t="str">
        <f ca="1">OFFSET('ToU Table'!$B$6,'Data Export'!E1970-1,'Data Export'!D1970-1)</f>
        <v>Off-peak</v>
      </c>
      <c r="G1970" s="66">
        <v>95.99</v>
      </c>
      <c r="H1970" s="66">
        <v>164.92</v>
      </c>
      <c r="I1970" s="66">
        <v>16</v>
      </c>
    </row>
    <row r="1971" spans="2:9">
      <c r="B1971" s="64">
        <f t="shared" si="63"/>
        <v>45648</v>
      </c>
      <c r="C1971" s="65">
        <f t="shared" si="64"/>
        <v>1</v>
      </c>
      <c r="D1971" s="65">
        <f>IF(ISNUMBER(MATCH(B1971,Holidays!$E$5:$E$134,0)),1,'Data Export'!C1971)</f>
        <v>1</v>
      </c>
      <c r="E1971" s="66">
        <v>2</v>
      </c>
      <c r="F1971" s="66" t="str">
        <f ca="1">OFFSET('ToU Table'!$B$6,'Data Export'!E1971-1,'Data Export'!D1971-1)</f>
        <v>Off-peak</v>
      </c>
      <c r="G1971" s="66">
        <v>96</v>
      </c>
      <c r="H1971" s="66">
        <v>175.88</v>
      </c>
      <c r="I1971" s="66">
        <v>30</v>
      </c>
    </row>
    <row r="1972" spans="2:9">
      <c r="B1972" s="64">
        <f t="shared" si="63"/>
        <v>45648</v>
      </c>
      <c r="C1972" s="65">
        <f t="shared" si="64"/>
        <v>1</v>
      </c>
      <c r="D1972" s="65">
        <f>IF(ISNUMBER(MATCH(B1972,Holidays!$E$5:$E$134,0)),1,'Data Export'!C1972)</f>
        <v>1</v>
      </c>
      <c r="E1972" s="66">
        <v>3</v>
      </c>
      <c r="F1972" s="66" t="str">
        <f ca="1">OFFSET('ToU Table'!$B$6,'Data Export'!E1972-1,'Data Export'!D1972-1)</f>
        <v>Off-peak</v>
      </c>
      <c r="G1972" s="66">
        <v>95.99</v>
      </c>
      <c r="H1972" s="66">
        <v>175.88</v>
      </c>
      <c r="I1972" s="66">
        <v>40</v>
      </c>
    </row>
    <row r="1973" spans="2:9">
      <c r="B1973" s="64">
        <f t="shared" si="63"/>
        <v>45648</v>
      </c>
      <c r="C1973" s="65">
        <f t="shared" si="64"/>
        <v>1</v>
      </c>
      <c r="D1973" s="65">
        <f>IF(ISNUMBER(MATCH(B1973,Holidays!$E$5:$E$134,0)),1,'Data Export'!C1973)</f>
        <v>1</v>
      </c>
      <c r="E1973" s="66">
        <v>4</v>
      </c>
      <c r="F1973" s="66" t="str">
        <f ca="1">OFFSET('ToU Table'!$B$6,'Data Export'!E1973-1,'Data Export'!D1973-1)</f>
        <v>Off-peak</v>
      </c>
      <c r="G1973" s="66">
        <v>95.94</v>
      </c>
      <c r="H1973" s="66">
        <v>173.64</v>
      </c>
      <c r="I1973" s="66">
        <v>40</v>
      </c>
    </row>
    <row r="1974" spans="2:9">
      <c r="B1974" s="64">
        <f t="shared" si="63"/>
        <v>45648</v>
      </c>
      <c r="C1974" s="65">
        <f t="shared" si="64"/>
        <v>1</v>
      </c>
      <c r="D1974" s="65">
        <f>IF(ISNUMBER(MATCH(B1974,Holidays!$E$5:$E$134,0)),1,'Data Export'!C1974)</f>
        <v>1</v>
      </c>
      <c r="E1974" s="66">
        <v>5</v>
      </c>
      <c r="F1974" s="66" t="str">
        <f ca="1">OFFSET('ToU Table'!$B$6,'Data Export'!E1974-1,'Data Export'!D1974-1)</f>
        <v>Off-peak</v>
      </c>
      <c r="G1974" s="66">
        <v>95.99</v>
      </c>
      <c r="H1974" s="66">
        <v>175.88</v>
      </c>
      <c r="I1974" s="66">
        <v>40</v>
      </c>
    </row>
    <row r="1975" spans="2:9">
      <c r="B1975" s="64">
        <f t="shared" si="63"/>
        <v>45648</v>
      </c>
      <c r="C1975" s="65">
        <f t="shared" si="64"/>
        <v>1</v>
      </c>
      <c r="D1975" s="65">
        <f>IF(ISNUMBER(MATCH(B1975,Holidays!$E$5:$E$134,0)),1,'Data Export'!C1975)</f>
        <v>1</v>
      </c>
      <c r="E1975" s="66">
        <v>6</v>
      </c>
      <c r="F1975" s="66" t="str">
        <f ca="1">OFFSET('ToU Table'!$B$6,'Data Export'!E1975-1,'Data Export'!D1975-1)</f>
        <v>Off-peak</v>
      </c>
      <c r="G1975" s="66">
        <v>96.12</v>
      </c>
      <c r="H1975" s="66">
        <v>287.97000000000003</v>
      </c>
      <c r="I1975" s="66">
        <v>40</v>
      </c>
    </row>
    <row r="1976" spans="2:9">
      <c r="B1976" s="64">
        <f t="shared" si="63"/>
        <v>45648</v>
      </c>
      <c r="C1976" s="65">
        <f t="shared" si="64"/>
        <v>1</v>
      </c>
      <c r="D1976" s="65">
        <f>IF(ISNUMBER(MATCH(B1976,Holidays!$E$5:$E$134,0)),1,'Data Export'!C1976)</f>
        <v>1</v>
      </c>
      <c r="E1976" s="66">
        <v>7</v>
      </c>
      <c r="F1976" s="66" t="str">
        <f ca="1">OFFSET('ToU Table'!$B$6,'Data Export'!E1976-1,'Data Export'!D1976-1)</f>
        <v>Off-peak</v>
      </c>
      <c r="G1976" s="66">
        <v>89.54</v>
      </c>
      <c r="H1976" s="66">
        <v>286</v>
      </c>
      <c r="I1976" s="66">
        <v>90</v>
      </c>
    </row>
    <row r="1977" spans="2:9">
      <c r="B1977" s="64">
        <f t="shared" si="63"/>
        <v>45648</v>
      </c>
      <c r="C1977" s="65">
        <f t="shared" si="64"/>
        <v>1</v>
      </c>
      <c r="D1977" s="65">
        <f>IF(ISNUMBER(MATCH(B1977,Holidays!$E$5:$E$134,0)),1,'Data Export'!C1977)</f>
        <v>1</v>
      </c>
      <c r="E1977" s="66">
        <v>8</v>
      </c>
      <c r="F1977" s="66" t="str">
        <f ca="1">OFFSET('ToU Table'!$B$6,'Data Export'!E1977-1,'Data Export'!D1977-1)</f>
        <v>Off-peak</v>
      </c>
      <c r="G1977" s="66">
        <v>95.99</v>
      </c>
      <c r="H1977" s="66">
        <v>164.96</v>
      </c>
      <c r="I1977" s="66">
        <v>88</v>
      </c>
    </row>
    <row r="1978" spans="2:9">
      <c r="B1978" s="64">
        <f t="shared" si="63"/>
        <v>45648</v>
      </c>
      <c r="C1978" s="65">
        <f t="shared" si="64"/>
        <v>1</v>
      </c>
      <c r="D1978" s="65">
        <f>IF(ISNUMBER(MATCH(B1978,Holidays!$E$5:$E$134,0)),1,'Data Export'!C1978)</f>
        <v>1</v>
      </c>
      <c r="E1978" s="66">
        <v>9</v>
      </c>
      <c r="F1978" s="66" t="str">
        <f ca="1">OFFSET('ToU Table'!$B$6,'Data Export'!E1978-1,'Data Export'!D1978-1)</f>
        <v>Off-peak</v>
      </c>
      <c r="G1978" s="66">
        <v>96</v>
      </c>
      <c r="H1978" s="66">
        <v>281.76</v>
      </c>
      <c r="I1978" s="66">
        <v>115</v>
      </c>
    </row>
    <row r="1979" spans="2:9">
      <c r="B1979" s="64">
        <f t="shared" si="63"/>
        <v>45648</v>
      </c>
      <c r="C1979" s="65">
        <f t="shared" si="64"/>
        <v>1</v>
      </c>
      <c r="D1979" s="65">
        <f>IF(ISNUMBER(MATCH(B1979,Holidays!$E$5:$E$134,0)),1,'Data Export'!C1979)</f>
        <v>1</v>
      </c>
      <c r="E1979" s="66">
        <v>10</v>
      </c>
      <c r="F1979" s="66" t="str">
        <f ca="1">OFFSET('ToU Table'!$B$6,'Data Export'!E1979-1,'Data Export'!D1979-1)</f>
        <v>Off-peak</v>
      </c>
      <c r="G1979" s="66">
        <v>95.99</v>
      </c>
      <c r="H1979" s="66">
        <v>164.96</v>
      </c>
      <c r="I1979" s="66">
        <v>103</v>
      </c>
    </row>
    <row r="1980" spans="2:9">
      <c r="B1980" s="64">
        <f t="shared" si="63"/>
        <v>45648</v>
      </c>
      <c r="C1980" s="65">
        <f t="shared" si="64"/>
        <v>1</v>
      </c>
      <c r="D1980" s="65">
        <f>IF(ISNUMBER(MATCH(B1980,Holidays!$E$5:$E$134,0)),1,'Data Export'!C1980)</f>
        <v>1</v>
      </c>
      <c r="E1980" s="66">
        <v>11</v>
      </c>
      <c r="F1980" s="66" t="str">
        <f ca="1">OFFSET('ToU Table'!$B$6,'Data Export'!E1980-1,'Data Export'!D1980-1)</f>
        <v>Off-peak</v>
      </c>
      <c r="G1980" s="66">
        <v>86</v>
      </c>
      <c r="H1980" s="66">
        <v>121</v>
      </c>
      <c r="I1980" s="66">
        <v>105</v>
      </c>
    </row>
    <row r="1981" spans="2:9">
      <c r="B1981" s="64">
        <f t="shared" si="63"/>
        <v>45648</v>
      </c>
      <c r="C1981" s="65">
        <f t="shared" si="64"/>
        <v>1</v>
      </c>
      <c r="D1981" s="65">
        <f>IF(ISNUMBER(MATCH(B1981,Holidays!$E$5:$E$134,0)),1,'Data Export'!C1981)</f>
        <v>1</v>
      </c>
      <c r="E1981" s="66">
        <v>12</v>
      </c>
      <c r="F1981" s="66" t="str">
        <f ca="1">OFFSET('ToU Table'!$B$6,'Data Export'!E1981-1,'Data Export'!D1981-1)</f>
        <v>Off-peak</v>
      </c>
      <c r="G1981" s="66">
        <v>86</v>
      </c>
      <c r="H1981" s="66">
        <v>121</v>
      </c>
      <c r="I1981" s="66">
        <v>110</v>
      </c>
    </row>
    <row r="1982" spans="2:9">
      <c r="B1982" s="64">
        <f t="shared" si="63"/>
        <v>45648</v>
      </c>
      <c r="C1982" s="65">
        <f t="shared" si="64"/>
        <v>1</v>
      </c>
      <c r="D1982" s="65">
        <f>IF(ISNUMBER(MATCH(B1982,Holidays!$E$5:$E$134,0)),1,'Data Export'!C1982)</f>
        <v>1</v>
      </c>
      <c r="E1982" s="66">
        <v>13</v>
      </c>
      <c r="F1982" s="66" t="str">
        <f ca="1">OFFSET('ToU Table'!$B$6,'Data Export'!E1982-1,'Data Export'!D1982-1)</f>
        <v>Off-peak</v>
      </c>
      <c r="G1982" s="66">
        <v>86</v>
      </c>
      <c r="H1982" s="66">
        <v>121</v>
      </c>
      <c r="I1982" s="66">
        <v>110</v>
      </c>
    </row>
    <row r="1983" spans="2:9">
      <c r="B1983" s="64">
        <f t="shared" si="63"/>
        <v>45648</v>
      </c>
      <c r="C1983" s="65">
        <f t="shared" si="64"/>
        <v>1</v>
      </c>
      <c r="D1983" s="65">
        <f>IF(ISNUMBER(MATCH(B1983,Holidays!$E$5:$E$134,0)),1,'Data Export'!C1983)</f>
        <v>1</v>
      </c>
      <c r="E1983" s="66">
        <v>14</v>
      </c>
      <c r="F1983" s="66" t="str">
        <f ca="1">OFFSET('ToU Table'!$B$6,'Data Export'!E1983-1,'Data Export'!D1983-1)</f>
        <v>Off-peak</v>
      </c>
      <c r="G1983" s="66">
        <v>86</v>
      </c>
      <c r="H1983" s="66">
        <v>121</v>
      </c>
      <c r="I1983" s="66">
        <v>106</v>
      </c>
    </row>
    <row r="1984" spans="2:9">
      <c r="B1984" s="64">
        <f t="shared" si="63"/>
        <v>45648</v>
      </c>
      <c r="C1984" s="65">
        <f t="shared" si="64"/>
        <v>1</v>
      </c>
      <c r="D1984" s="65">
        <f>IF(ISNUMBER(MATCH(B1984,Holidays!$E$5:$E$134,0)),1,'Data Export'!C1984)</f>
        <v>1</v>
      </c>
      <c r="E1984" s="66">
        <v>15</v>
      </c>
      <c r="F1984" s="66" t="str">
        <f ca="1">OFFSET('ToU Table'!$B$6,'Data Export'!E1984-1,'Data Export'!D1984-1)</f>
        <v>Off-peak</v>
      </c>
      <c r="G1984" s="66">
        <v>86</v>
      </c>
      <c r="H1984" s="66">
        <v>164.91</v>
      </c>
      <c r="I1984" s="66">
        <v>100.7</v>
      </c>
    </row>
    <row r="1985" spans="2:9">
      <c r="B1985" s="64">
        <f t="shared" si="63"/>
        <v>45648</v>
      </c>
      <c r="C1985" s="65">
        <f t="shared" si="64"/>
        <v>1</v>
      </c>
      <c r="D1985" s="65">
        <f>IF(ISNUMBER(MATCH(B1985,Holidays!$E$5:$E$134,0)),1,'Data Export'!C1985)</f>
        <v>1</v>
      </c>
      <c r="E1985" s="66">
        <v>16</v>
      </c>
      <c r="F1985" s="66" t="str">
        <f ca="1">OFFSET('ToU Table'!$B$6,'Data Export'!E1985-1,'Data Export'!D1985-1)</f>
        <v>Off-peak</v>
      </c>
      <c r="G1985" s="66">
        <v>88.71</v>
      </c>
      <c r="H1985" s="66">
        <v>164.97</v>
      </c>
      <c r="I1985" s="66">
        <v>103.3</v>
      </c>
    </row>
    <row r="1986" spans="2:9">
      <c r="B1986" s="64">
        <f t="shared" si="63"/>
        <v>45648</v>
      </c>
      <c r="C1986" s="65">
        <f t="shared" si="64"/>
        <v>1</v>
      </c>
      <c r="D1986" s="65">
        <f>IF(ISNUMBER(MATCH(B1986,Holidays!$E$5:$E$134,0)),1,'Data Export'!C1986)</f>
        <v>1</v>
      </c>
      <c r="E1986" s="66">
        <v>17</v>
      </c>
      <c r="F1986" s="66" t="str">
        <f ca="1">OFFSET('ToU Table'!$B$6,'Data Export'!E1986-1,'Data Export'!D1986-1)</f>
        <v>Off-peak</v>
      </c>
      <c r="G1986" s="66">
        <v>61.09</v>
      </c>
      <c r="H1986" s="66">
        <v>142.94999999999999</v>
      </c>
      <c r="I1986" s="66">
        <v>150</v>
      </c>
    </row>
    <row r="1987" spans="2:9">
      <c r="B1987" s="64">
        <f t="shared" ref="B1987:B2050" si="65">B1963+1</f>
        <v>45648</v>
      </c>
      <c r="C1987" s="65">
        <f t="shared" si="64"/>
        <v>1</v>
      </c>
      <c r="D1987" s="65">
        <f>IF(ISNUMBER(MATCH(B1987,Holidays!$E$5:$E$134,0)),1,'Data Export'!C1987)</f>
        <v>1</v>
      </c>
      <c r="E1987" s="66">
        <v>18</v>
      </c>
      <c r="F1987" s="66" t="str">
        <f ca="1">OFFSET('ToU Table'!$B$6,'Data Export'!E1987-1,'Data Export'!D1987-1)</f>
        <v>Off-peak</v>
      </c>
      <c r="G1987" s="66">
        <v>121</v>
      </c>
      <c r="H1987" s="66">
        <v>121</v>
      </c>
      <c r="I1987" s="66">
        <v>6.6</v>
      </c>
    </row>
    <row r="1988" spans="2:9">
      <c r="B1988" s="64">
        <f t="shared" si="65"/>
        <v>45648</v>
      </c>
      <c r="C1988" s="65">
        <f t="shared" si="64"/>
        <v>1</v>
      </c>
      <c r="D1988" s="65">
        <f>IF(ISNUMBER(MATCH(B1988,Holidays!$E$5:$E$134,0)),1,'Data Export'!C1988)</f>
        <v>1</v>
      </c>
      <c r="E1988" s="66">
        <v>19</v>
      </c>
      <c r="F1988" s="66" t="str">
        <f ca="1">OFFSET('ToU Table'!$B$6,'Data Export'!E1988-1,'Data Export'!D1988-1)</f>
        <v>Off-peak</v>
      </c>
      <c r="G1988" s="66">
        <v>298.91000000000003</v>
      </c>
      <c r="H1988" s="66">
        <v>298.91000000000003</v>
      </c>
      <c r="I1988" s="66">
        <v>17</v>
      </c>
    </row>
    <row r="1989" spans="2:9">
      <c r="B1989" s="64">
        <f t="shared" si="65"/>
        <v>45648</v>
      </c>
      <c r="C1989" s="65">
        <f t="shared" si="64"/>
        <v>1</v>
      </c>
      <c r="D1989" s="65">
        <f>IF(ISNUMBER(MATCH(B1989,Holidays!$E$5:$E$134,0)),1,'Data Export'!C1989)</f>
        <v>1</v>
      </c>
      <c r="E1989" s="66">
        <v>20</v>
      </c>
      <c r="F1989" s="66" t="str">
        <f ca="1">OFFSET('ToU Table'!$B$6,'Data Export'!E1989-1,'Data Export'!D1989-1)</f>
        <v>Off-peak</v>
      </c>
      <c r="G1989" s="66">
        <v>298.91000000000003</v>
      </c>
      <c r="H1989" s="66">
        <v>298.91000000000003</v>
      </c>
      <c r="I1989" s="66">
        <v>17</v>
      </c>
    </row>
    <row r="1990" spans="2:9">
      <c r="B1990" s="64">
        <f t="shared" si="65"/>
        <v>45648</v>
      </c>
      <c r="C1990" s="65">
        <f t="shared" si="64"/>
        <v>1</v>
      </c>
      <c r="D1990" s="65">
        <f>IF(ISNUMBER(MATCH(B1990,Holidays!$E$5:$E$134,0)),1,'Data Export'!C1990)</f>
        <v>1</v>
      </c>
      <c r="E1990" s="66">
        <v>21</v>
      </c>
      <c r="F1990" s="66" t="str">
        <f ca="1">OFFSET('ToU Table'!$B$6,'Data Export'!E1990-1,'Data Export'!D1990-1)</f>
        <v>Off-peak</v>
      </c>
      <c r="G1990" s="66">
        <v>298.91000000000003</v>
      </c>
      <c r="H1990" s="66">
        <v>298.92</v>
      </c>
      <c r="I1990" s="66">
        <v>17</v>
      </c>
    </row>
    <row r="1991" spans="2:9">
      <c r="B1991" s="64">
        <f t="shared" si="65"/>
        <v>45648</v>
      </c>
      <c r="C1991" s="65">
        <f t="shared" si="64"/>
        <v>1</v>
      </c>
      <c r="D1991" s="65">
        <f>IF(ISNUMBER(MATCH(B1991,Holidays!$E$5:$E$134,0)),1,'Data Export'!C1991)</f>
        <v>1</v>
      </c>
      <c r="E1991" s="66">
        <v>22</v>
      </c>
      <c r="F1991" s="66" t="str">
        <f ca="1">OFFSET('ToU Table'!$B$6,'Data Export'!E1991-1,'Data Export'!D1991-1)</f>
        <v>Off-peak</v>
      </c>
      <c r="G1991" s="66">
        <v>96.83</v>
      </c>
      <c r="H1991" s="66">
        <v>236.36</v>
      </c>
      <c r="I1991" s="66">
        <v>10</v>
      </c>
    </row>
    <row r="1992" spans="2:9">
      <c r="B1992" s="64">
        <f t="shared" si="65"/>
        <v>45648</v>
      </c>
      <c r="C1992" s="65">
        <f t="shared" si="64"/>
        <v>1</v>
      </c>
      <c r="D1992" s="65">
        <f>IF(ISNUMBER(MATCH(B1992,Holidays!$E$5:$E$134,0)),1,'Data Export'!C1992)</f>
        <v>1</v>
      </c>
      <c r="E1992" s="66">
        <v>23</v>
      </c>
      <c r="F1992" s="66" t="str">
        <f ca="1">OFFSET('ToU Table'!$B$6,'Data Export'!E1992-1,'Data Export'!D1992-1)</f>
        <v>Off-peak</v>
      </c>
      <c r="G1992" s="66">
        <v>96</v>
      </c>
      <c r="H1992" s="66">
        <v>174.17</v>
      </c>
      <c r="I1992" s="66">
        <v>20</v>
      </c>
    </row>
    <row r="1993" spans="2:9">
      <c r="B1993" s="64">
        <f t="shared" si="65"/>
        <v>45648</v>
      </c>
      <c r="C1993" s="65">
        <f t="shared" si="64"/>
        <v>1</v>
      </c>
      <c r="D1993" s="65">
        <f>IF(ISNUMBER(MATCH(B1993,Holidays!$E$5:$E$134,0)),1,'Data Export'!C1993)</f>
        <v>1</v>
      </c>
      <c r="E1993" s="66">
        <v>24</v>
      </c>
      <c r="F1993" s="66" t="str">
        <f ca="1">OFFSET('ToU Table'!$B$6,'Data Export'!E1993-1,'Data Export'!D1993-1)</f>
        <v>Off-peak</v>
      </c>
      <c r="G1993" s="66">
        <v>95.77</v>
      </c>
      <c r="H1993" s="66">
        <v>173</v>
      </c>
      <c r="I1993" s="66">
        <v>40</v>
      </c>
    </row>
    <row r="1994" spans="2:9">
      <c r="B1994" s="64">
        <f t="shared" si="65"/>
        <v>45649</v>
      </c>
      <c r="C1994" s="65">
        <f t="shared" si="64"/>
        <v>2</v>
      </c>
      <c r="D1994" s="65">
        <f>IF(ISNUMBER(MATCH(B1994,Holidays!$E$5:$E$134,0)),1,'Data Export'!C1994)</f>
        <v>2</v>
      </c>
      <c r="E1994" s="66">
        <v>1</v>
      </c>
      <c r="F1994" s="66" t="str">
        <f ca="1">OFFSET('ToU Table'!$B$6,'Data Export'!E1994-1,'Data Export'!D1994-1)</f>
        <v>Off-peak</v>
      </c>
      <c r="G1994" s="66">
        <v>105.37</v>
      </c>
      <c r="H1994" s="66">
        <v>164.92</v>
      </c>
      <c r="I1994" s="66">
        <v>11</v>
      </c>
    </row>
    <row r="1995" spans="2:9">
      <c r="B1995" s="64">
        <f t="shared" si="65"/>
        <v>45649</v>
      </c>
      <c r="C1995" s="65">
        <f t="shared" si="64"/>
        <v>2</v>
      </c>
      <c r="D1995" s="65">
        <f>IF(ISNUMBER(MATCH(B1995,Holidays!$E$5:$E$134,0)),1,'Data Export'!C1995)</f>
        <v>2</v>
      </c>
      <c r="E1995" s="66">
        <v>2</v>
      </c>
      <c r="F1995" s="66" t="str">
        <f ca="1">OFFSET('ToU Table'!$B$6,'Data Export'!E1995-1,'Data Export'!D1995-1)</f>
        <v>Off-peak</v>
      </c>
      <c r="G1995" s="66">
        <v>106</v>
      </c>
      <c r="H1995" s="66">
        <v>175.88</v>
      </c>
      <c r="I1995" s="66">
        <v>25</v>
      </c>
    </row>
    <row r="1996" spans="2:9">
      <c r="B1996" s="64">
        <f t="shared" si="65"/>
        <v>45649</v>
      </c>
      <c r="C1996" s="65">
        <f t="shared" si="64"/>
        <v>2</v>
      </c>
      <c r="D1996" s="65">
        <f>IF(ISNUMBER(MATCH(B1996,Holidays!$E$5:$E$134,0)),1,'Data Export'!C1996)</f>
        <v>2</v>
      </c>
      <c r="E1996" s="66">
        <v>3</v>
      </c>
      <c r="F1996" s="66" t="str">
        <f ca="1">OFFSET('ToU Table'!$B$6,'Data Export'!E1996-1,'Data Export'!D1996-1)</f>
        <v>Off-peak</v>
      </c>
      <c r="G1996" s="66">
        <v>105.73</v>
      </c>
      <c r="H1996" s="66">
        <v>175.88</v>
      </c>
      <c r="I1996" s="66">
        <v>30</v>
      </c>
    </row>
    <row r="1997" spans="2:9">
      <c r="B1997" s="64">
        <f t="shared" si="65"/>
        <v>45649</v>
      </c>
      <c r="C1997" s="65">
        <f t="shared" si="64"/>
        <v>2</v>
      </c>
      <c r="D1997" s="65">
        <f>IF(ISNUMBER(MATCH(B1997,Holidays!$E$5:$E$134,0)),1,'Data Export'!C1997)</f>
        <v>2</v>
      </c>
      <c r="E1997" s="66">
        <v>4</v>
      </c>
      <c r="F1997" s="66" t="str">
        <f ca="1">OFFSET('ToU Table'!$B$6,'Data Export'!E1997-1,'Data Export'!D1997-1)</f>
        <v>Off-peak</v>
      </c>
      <c r="G1997" s="66">
        <v>102.73</v>
      </c>
      <c r="H1997" s="66">
        <v>173.64</v>
      </c>
      <c r="I1997" s="66">
        <v>40</v>
      </c>
    </row>
    <row r="1998" spans="2:9">
      <c r="B1998" s="64">
        <f t="shared" si="65"/>
        <v>45649</v>
      </c>
      <c r="C1998" s="65">
        <f t="shared" si="64"/>
        <v>2</v>
      </c>
      <c r="D1998" s="65">
        <f>IF(ISNUMBER(MATCH(B1998,Holidays!$E$5:$E$134,0)),1,'Data Export'!C1998)</f>
        <v>2</v>
      </c>
      <c r="E1998" s="66">
        <v>5</v>
      </c>
      <c r="F1998" s="66" t="str">
        <f ca="1">OFFSET('ToU Table'!$B$6,'Data Export'!E1998-1,'Data Export'!D1998-1)</f>
        <v>Off-peak</v>
      </c>
      <c r="G1998" s="66">
        <v>105.73</v>
      </c>
      <c r="H1998" s="66">
        <v>175.88</v>
      </c>
      <c r="I1998" s="66">
        <v>30</v>
      </c>
    </row>
    <row r="1999" spans="2:9">
      <c r="B1999" s="64">
        <f t="shared" si="65"/>
        <v>45649</v>
      </c>
      <c r="C1999" s="65">
        <f t="shared" si="64"/>
        <v>2</v>
      </c>
      <c r="D1999" s="65">
        <f>IF(ISNUMBER(MATCH(B1999,Holidays!$E$5:$E$134,0)),1,'Data Export'!C1999)</f>
        <v>2</v>
      </c>
      <c r="E1999" s="66">
        <v>6</v>
      </c>
      <c r="F1999" s="66" t="str">
        <f ca="1">OFFSET('ToU Table'!$B$6,'Data Export'!E1999-1,'Data Export'!D1999-1)</f>
        <v>Off-peak</v>
      </c>
      <c r="G1999" s="66">
        <v>150.37</v>
      </c>
      <c r="H1999" s="66">
        <v>198.94</v>
      </c>
      <c r="I1999" s="66">
        <v>7</v>
      </c>
    </row>
    <row r="2000" spans="2:9">
      <c r="B2000" s="64">
        <f t="shared" si="65"/>
        <v>45649</v>
      </c>
      <c r="C2000" s="65">
        <f t="shared" si="64"/>
        <v>2</v>
      </c>
      <c r="D2000" s="65">
        <f>IF(ISNUMBER(MATCH(B2000,Holidays!$E$5:$E$134,0)),1,'Data Export'!C2000)</f>
        <v>2</v>
      </c>
      <c r="E2000" s="66">
        <v>7</v>
      </c>
      <c r="F2000" s="66" t="str">
        <f ca="1">OFFSET('ToU Table'!$B$6,'Data Export'!E2000-1,'Data Export'!D2000-1)</f>
        <v>Standard</v>
      </c>
      <c r="G2000" s="66">
        <v>120.99</v>
      </c>
      <c r="H2000" s="66">
        <v>221</v>
      </c>
      <c r="I2000" s="66">
        <v>45</v>
      </c>
    </row>
    <row r="2001" spans="2:9">
      <c r="B2001" s="64">
        <f t="shared" si="65"/>
        <v>45649</v>
      </c>
      <c r="C2001" s="65">
        <f t="shared" si="64"/>
        <v>2</v>
      </c>
      <c r="D2001" s="65">
        <f>IF(ISNUMBER(MATCH(B2001,Holidays!$E$5:$E$134,0)),1,'Data Export'!C2001)</f>
        <v>2</v>
      </c>
      <c r="E2001" s="66">
        <v>8</v>
      </c>
      <c r="F2001" s="66" t="str">
        <f ca="1">OFFSET('ToU Table'!$B$6,'Data Export'!E2001-1,'Data Export'!D2001-1)</f>
        <v>Peak</v>
      </c>
      <c r="G2001" s="66">
        <v>150.99</v>
      </c>
      <c r="H2001" s="66">
        <v>251</v>
      </c>
      <c r="I2001" s="66">
        <v>75</v>
      </c>
    </row>
    <row r="2002" spans="2:9">
      <c r="B2002" s="64">
        <f t="shared" si="65"/>
        <v>45649</v>
      </c>
      <c r="C2002" s="65">
        <f t="shared" si="64"/>
        <v>2</v>
      </c>
      <c r="D2002" s="65">
        <f>IF(ISNUMBER(MATCH(B2002,Holidays!$E$5:$E$134,0)),1,'Data Export'!C2002)</f>
        <v>2</v>
      </c>
      <c r="E2002" s="66">
        <v>9</v>
      </c>
      <c r="F2002" s="66" t="str">
        <f ca="1">OFFSET('ToU Table'!$B$6,'Data Export'!E2002-1,'Data Export'!D2002-1)</f>
        <v>Peak</v>
      </c>
      <c r="G2002" s="66">
        <v>126</v>
      </c>
      <c r="H2002" s="66">
        <v>295</v>
      </c>
      <c r="I2002" s="66">
        <v>85</v>
      </c>
    </row>
    <row r="2003" spans="2:9">
      <c r="B2003" s="64">
        <f t="shared" si="65"/>
        <v>45649</v>
      </c>
      <c r="C2003" s="65">
        <f t="shared" si="64"/>
        <v>2</v>
      </c>
      <c r="D2003" s="65">
        <f>IF(ISNUMBER(MATCH(B2003,Holidays!$E$5:$E$134,0)),1,'Data Export'!C2003)</f>
        <v>2</v>
      </c>
      <c r="E2003" s="66">
        <v>10</v>
      </c>
      <c r="F2003" s="66" t="str">
        <f ca="1">OFFSET('ToU Table'!$B$6,'Data Export'!E2003-1,'Data Export'!D2003-1)</f>
        <v>Peak</v>
      </c>
      <c r="G2003" s="66">
        <v>126</v>
      </c>
      <c r="H2003" s="66">
        <v>251</v>
      </c>
      <c r="I2003" s="66">
        <v>95</v>
      </c>
    </row>
    <row r="2004" spans="2:9">
      <c r="B2004" s="64">
        <f t="shared" si="65"/>
        <v>45649</v>
      </c>
      <c r="C2004" s="65">
        <f t="shared" si="64"/>
        <v>2</v>
      </c>
      <c r="D2004" s="65">
        <f>IF(ISNUMBER(MATCH(B2004,Holidays!$E$5:$E$134,0)),1,'Data Export'!C2004)</f>
        <v>2</v>
      </c>
      <c r="E2004" s="66">
        <v>11</v>
      </c>
      <c r="F2004" s="66" t="str">
        <f ca="1">OFFSET('ToU Table'!$B$6,'Data Export'!E2004-1,'Data Export'!D2004-1)</f>
        <v>Standard</v>
      </c>
      <c r="G2004" s="66">
        <v>106</v>
      </c>
      <c r="H2004" s="66">
        <v>220.99</v>
      </c>
      <c r="I2004" s="66">
        <v>67</v>
      </c>
    </row>
    <row r="2005" spans="2:9">
      <c r="B2005" s="64">
        <f t="shared" si="65"/>
        <v>45649</v>
      </c>
      <c r="C2005" s="65">
        <f t="shared" si="64"/>
        <v>2</v>
      </c>
      <c r="D2005" s="65">
        <f>IF(ISNUMBER(MATCH(B2005,Holidays!$E$5:$E$134,0)),1,'Data Export'!C2005)</f>
        <v>2</v>
      </c>
      <c r="E2005" s="66">
        <v>12</v>
      </c>
      <c r="F2005" s="66" t="str">
        <f ca="1">OFFSET('ToU Table'!$B$6,'Data Export'!E2005-1,'Data Export'!D2005-1)</f>
        <v>Standard</v>
      </c>
      <c r="G2005" s="66">
        <v>106</v>
      </c>
      <c r="H2005" s="66">
        <v>165</v>
      </c>
      <c r="I2005" s="66">
        <v>70</v>
      </c>
    </row>
    <row r="2006" spans="2:9">
      <c r="B2006" s="64">
        <f t="shared" si="65"/>
        <v>45649</v>
      </c>
      <c r="C2006" s="65">
        <f t="shared" si="64"/>
        <v>2</v>
      </c>
      <c r="D2006" s="65">
        <f>IF(ISNUMBER(MATCH(B2006,Holidays!$E$5:$E$134,0)),1,'Data Export'!C2006)</f>
        <v>2</v>
      </c>
      <c r="E2006" s="66">
        <v>13</v>
      </c>
      <c r="F2006" s="66" t="str">
        <f ca="1">OFFSET('ToU Table'!$B$6,'Data Export'!E2006-1,'Data Export'!D2006-1)</f>
        <v>Standard</v>
      </c>
      <c r="G2006" s="66">
        <v>106</v>
      </c>
      <c r="H2006" s="66">
        <v>165</v>
      </c>
      <c r="I2006" s="66">
        <v>60</v>
      </c>
    </row>
    <row r="2007" spans="2:9">
      <c r="B2007" s="64">
        <f t="shared" si="65"/>
        <v>45649</v>
      </c>
      <c r="C2007" s="65">
        <f t="shared" si="64"/>
        <v>2</v>
      </c>
      <c r="D2007" s="65">
        <f>IF(ISNUMBER(MATCH(B2007,Holidays!$E$5:$E$134,0)),1,'Data Export'!C2007)</f>
        <v>2</v>
      </c>
      <c r="E2007" s="66">
        <v>14</v>
      </c>
      <c r="F2007" s="66" t="str">
        <f ca="1">OFFSET('ToU Table'!$B$6,'Data Export'!E2007-1,'Data Export'!D2007-1)</f>
        <v>Standard</v>
      </c>
      <c r="G2007" s="66">
        <v>106</v>
      </c>
      <c r="H2007" s="66">
        <v>221</v>
      </c>
      <c r="I2007" s="66">
        <v>55</v>
      </c>
    </row>
    <row r="2008" spans="2:9">
      <c r="B2008" s="64">
        <f t="shared" si="65"/>
        <v>45649</v>
      </c>
      <c r="C2008" s="65">
        <f t="shared" si="64"/>
        <v>2</v>
      </c>
      <c r="D2008" s="65">
        <f>IF(ISNUMBER(MATCH(B2008,Holidays!$E$5:$E$134,0)),1,'Data Export'!C2008)</f>
        <v>2</v>
      </c>
      <c r="E2008" s="66">
        <v>15</v>
      </c>
      <c r="F2008" s="66" t="str">
        <f ca="1">OFFSET('ToU Table'!$B$6,'Data Export'!E2008-1,'Data Export'!D2008-1)</f>
        <v>Standard</v>
      </c>
      <c r="G2008" s="66">
        <v>131</v>
      </c>
      <c r="H2008" s="66">
        <v>221</v>
      </c>
      <c r="I2008" s="66">
        <v>35</v>
      </c>
    </row>
    <row r="2009" spans="2:9">
      <c r="B2009" s="64">
        <f t="shared" si="65"/>
        <v>45649</v>
      </c>
      <c r="C2009" s="65">
        <f t="shared" si="64"/>
        <v>2</v>
      </c>
      <c r="D2009" s="65">
        <f>IF(ISNUMBER(MATCH(B2009,Holidays!$E$5:$E$134,0)),1,'Data Export'!C2009)</f>
        <v>2</v>
      </c>
      <c r="E2009" s="66">
        <v>16</v>
      </c>
      <c r="F2009" s="66" t="str">
        <f ca="1">OFFSET('ToU Table'!$B$6,'Data Export'!E2009-1,'Data Export'!D2009-1)</f>
        <v>Standard</v>
      </c>
      <c r="G2009" s="66">
        <v>201.7</v>
      </c>
      <c r="H2009" s="66">
        <v>221</v>
      </c>
      <c r="I2009" s="66">
        <v>20</v>
      </c>
    </row>
    <row r="2010" spans="2:9">
      <c r="B2010" s="64">
        <f t="shared" si="65"/>
        <v>45649</v>
      </c>
      <c r="C2010" s="65">
        <f t="shared" si="64"/>
        <v>2</v>
      </c>
      <c r="D2010" s="65">
        <f>IF(ISNUMBER(MATCH(B2010,Holidays!$E$5:$E$134,0)),1,'Data Export'!C2010)</f>
        <v>2</v>
      </c>
      <c r="E2010" s="66">
        <v>17</v>
      </c>
      <c r="F2010" s="66" t="str">
        <f ca="1">OFFSET('ToU Table'!$B$6,'Data Export'!E2010-1,'Data Export'!D2010-1)</f>
        <v>Standard</v>
      </c>
      <c r="G2010" s="66">
        <v>106</v>
      </c>
      <c r="H2010" s="66">
        <v>285.45</v>
      </c>
      <c r="I2010" s="66">
        <v>75</v>
      </c>
    </row>
    <row r="2011" spans="2:9">
      <c r="B2011" s="64">
        <f t="shared" si="65"/>
        <v>45649</v>
      </c>
      <c r="C2011" s="65">
        <f t="shared" si="64"/>
        <v>2</v>
      </c>
      <c r="D2011" s="65">
        <f>IF(ISNUMBER(MATCH(B2011,Holidays!$E$5:$E$134,0)),1,'Data Export'!C2011)</f>
        <v>2</v>
      </c>
      <c r="E2011" s="66">
        <v>18</v>
      </c>
      <c r="F2011" s="66" t="str">
        <f ca="1">OFFSET('ToU Table'!$B$6,'Data Export'!E2011-1,'Data Export'!D2011-1)</f>
        <v>Standard</v>
      </c>
      <c r="G2011" s="66">
        <v>131</v>
      </c>
      <c r="H2011" s="66">
        <v>131</v>
      </c>
      <c r="I2011" s="66">
        <v>16.5</v>
      </c>
    </row>
    <row r="2012" spans="2:9">
      <c r="B2012" s="64">
        <f t="shared" si="65"/>
        <v>45649</v>
      </c>
      <c r="C2012" s="65">
        <f t="shared" si="64"/>
        <v>2</v>
      </c>
      <c r="D2012" s="65">
        <f>IF(ISNUMBER(MATCH(B2012,Holidays!$E$5:$E$134,0)),1,'Data Export'!C2012)</f>
        <v>2</v>
      </c>
      <c r="E2012" s="66">
        <v>19</v>
      </c>
      <c r="F2012" s="66" t="str">
        <f ca="1">OFFSET('ToU Table'!$B$6,'Data Export'!E2012-1,'Data Export'!D2012-1)</f>
        <v>Peak</v>
      </c>
      <c r="G2012" s="66">
        <v>354.98</v>
      </c>
      <c r="H2012" s="66">
        <v>354.98</v>
      </c>
      <c r="I2012" s="66">
        <v>16.5</v>
      </c>
    </row>
    <row r="2013" spans="2:9">
      <c r="B2013" s="64">
        <f t="shared" si="65"/>
        <v>45649</v>
      </c>
      <c r="C2013" s="65">
        <f t="shared" si="64"/>
        <v>2</v>
      </c>
      <c r="D2013" s="65">
        <f>IF(ISNUMBER(MATCH(B2013,Holidays!$E$5:$E$134,0)),1,'Data Export'!C2013)</f>
        <v>2</v>
      </c>
      <c r="E2013" s="66">
        <v>20</v>
      </c>
      <c r="F2013" s="66" t="str">
        <f ca="1">OFFSET('ToU Table'!$B$6,'Data Export'!E2013-1,'Data Export'!D2013-1)</f>
        <v>Peak</v>
      </c>
      <c r="G2013" s="66">
        <v>355.79</v>
      </c>
      <c r="H2013" s="66">
        <v>355.79</v>
      </c>
      <c r="I2013" s="66">
        <v>1.5</v>
      </c>
    </row>
    <row r="2014" spans="2:9">
      <c r="B2014" s="64">
        <f t="shared" si="65"/>
        <v>45649</v>
      </c>
      <c r="C2014" s="65">
        <f t="shared" si="64"/>
        <v>2</v>
      </c>
      <c r="D2014" s="65">
        <f>IF(ISNUMBER(MATCH(B2014,Holidays!$E$5:$E$134,0)),1,'Data Export'!C2014)</f>
        <v>2</v>
      </c>
      <c r="E2014" s="66">
        <v>21</v>
      </c>
      <c r="F2014" s="66" t="str">
        <f ca="1">OFFSET('ToU Table'!$B$6,'Data Export'!E2014-1,'Data Export'!D2014-1)</f>
        <v>Peak</v>
      </c>
      <c r="G2014" s="66">
        <v>355.79</v>
      </c>
      <c r="H2014" s="66">
        <v>355.79</v>
      </c>
      <c r="I2014" s="66">
        <v>1.5</v>
      </c>
    </row>
    <row r="2015" spans="2:9">
      <c r="B2015" s="64">
        <f t="shared" si="65"/>
        <v>45649</v>
      </c>
      <c r="C2015" s="65">
        <f t="shared" si="64"/>
        <v>2</v>
      </c>
      <c r="D2015" s="65">
        <f>IF(ISNUMBER(MATCH(B2015,Holidays!$E$5:$E$134,0)),1,'Data Export'!C2015)</f>
        <v>2</v>
      </c>
      <c r="E2015" s="66">
        <v>22</v>
      </c>
      <c r="F2015" s="66" t="str">
        <f ca="1">OFFSET('ToU Table'!$B$6,'Data Export'!E2015-1,'Data Export'!D2015-1)</f>
        <v>Standard</v>
      </c>
      <c r="G2015" s="66">
        <v>248.59</v>
      </c>
      <c r="H2015" s="66">
        <v>248.59</v>
      </c>
      <c r="I2015" s="66">
        <v>1.5</v>
      </c>
    </row>
    <row r="2016" spans="2:9">
      <c r="B2016" s="64">
        <f t="shared" si="65"/>
        <v>45649</v>
      </c>
      <c r="C2016" s="65">
        <f t="shared" si="64"/>
        <v>2</v>
      </c>
      <c r="D2016" s="65">
        <f>IF(ISNUMBER(MATCH(B2016,Holidays!$E$5:$E$134,0)),1,'Data Export'!C2016)</f>
        <v>2</v>
      </c>
      <c r="E2016" s="66">
        <v>23</v>
      </c>
      <c r="F2016" s="66" t="str">
        <f ca="1">OFFSET('ToU Table'!$B$6,'Data Export'!E2016-1,'Data Export'!D2016-1)</f>
        <v>Off-peak</v>
      </c>
      <c r="G2016" s="66">
        <v>106</v>
      </c>
      <c r="H2016" s="66">
        <v>174.17</v>
      </c>
      <c r="I2016" s="66">
        <v>5</v>
      </c>
    </row>
    <row r="2017" spans="2:9">
      <c r="B2017" s="64">
        <f t="shared" si="65"/>
        <v>45649</v>
      </c>
      <c r="C2017" s="65">
        <f t="shared" si="64"/>
        <v>2</v>
      </c>
      <c r="D2017" s="65">
        <f>IF(ISNUMBER(MATCH(B2017,Holidays!$E$5:$E$134,0)),1,'Data Export'!C2017)</f>
        <v>2</v>
      </c>
      <c r="E2017" s="66">
        <v>24</v>
      </c>
      <c r="F2017" s="66" t="str">
        <f ca="1">OFFSET('ToU Table'!$B$6,'Data Export'!E2017-1,'Data Export'!D2017-1)</f>
        <v>Off-peak</v>
      </c>
      <c r="G2017" s="66">
        <v>105.02</v>
      </c>
      <c r="H2017" s="66">
        <v>173</v>
      </c>
      <c r="I2017" s="66">
        <v>25</v>
      </c>
    </row>
    <row r="2018" spans="2:9">
      <c r="B2018" s="64">
        <f t="shared" si="65"/>
        <v>45650</v>
      </c>
      <c r="C2018" s="65">
        <f t="shared" si="64"/>
        <v>3</v>
      </c>
      <c r="D2018" s="65">
        <f>IF(ISNUMBER(MATCH(B2018,Holidays!$E$5:$E$134,0)),1,'Data Export'!C2018)</f>
        <v>3</v>
      </c>
      <c r="E2018" s="66">
        <v>1</v>
      </c>
      <c r="F2018" s="66" t="str">
        <f ca="1">OFFSET('ToU Table'!$B$6,'Data Export'!E2018-1,'Data Export'!D2018-1)</f>
        <v>Off-peak</v>
      </c>
      <c r="G2018" s="66">
        <v>106</v>
      </c>
      <c r="H2018" s="66">
        <v>173</v>
      </c>
      <c r="I2018" s="66">
        <v>5</v>
      </c>
    </row>
    <row r="2019" spans="2:9">
      <c r="B2019" s="64">
        <f t="shared" si="65"/>
        <v>45650</v>
      </c>
      <c r="C2019" s="65">
        <f t="shared" si="64"/>
        <v>3</v>
      </c>
      <c r="D2019" s="65">
        <f>IF(ISNUMBER(MATCH(B2019,Holidays!$E$5:$E$134,0)),1,'Data Export'!C2019)</f>
        <v>3</v>
      </c>
      <c r="E2019" s="66">
        <v>2</v>
      </c>
      <c r="F2019" s="66" t="str">
        <f ca="1">OFFSET('ToU Table'!$B$6,'Data Export'!E2019-1,'Data Export'!D2019-1)</f>
        <v>Off-peak</v>
      </c>
      <c r="G2019" s="66">
        <v>106</v>
      </c>
      <c r="H2019" s="66">
        <v>175.88</v>
      </c>
      <c r="I2019" s="66">
        <v>15</v>
      </c>
    </row>
    <row r="2020" spans="2:9">
      <c r="B2020" s="64">
        <f t="shared" si="65"/>
        <v>45650</v>
      </c>
      <c r="C2020" s="65">
        <f t="shared" si="64"/>
        <v>3</v>
      </c>
      <c r="D2020" s="65">
        <f>IF(ISNUMBER(MATCH(B2020,Holidays!$E$5:$E$134,0)),1,'Data Export'!C2020)</f>
        <v>3</v>
      </c>
      <c r="E2020" s="66">
        <v>3</v>
      </c>
      <c r="F2020" s="66" t="str">
        <f ca="1">OFFSET('ToU Table'!$B$6,'Data Export'!E2020-1,'Data Export'!D2020-1)</f>
        <v>Off-peak</v>
      </c>
      <c r="G2020" s="66">
        <v>106</v>
      </c>
      <c r="H2020" s="66">
        <v>175.88</v>
      </c>
      <c r="I2020" s="66">
        <v>20</v>
      </c>
    </row>
    <row r="2021" spans="2:9">
      <c r="B2021" s="64">
        <f t="shared" si="65"/>
        <v>45650</v>
      </c>
      <c r="C2021" s="65">
        <f t="shared" si="64"/>
        <v>3</v>
      </c>
      <c r="D2021" s="65">
        <f>IF(ISNUMBER(MATCH(B2021,Holidays!$E$5:$E$134,0)),1,'Data Export'!C2021)</f>
        <v>3</v>
      </c>
      <c r="E2021" s="66">
        <v>4</v>
      </c>
      <c r="F2021" s="66" t="str">
        <f ca="1">OFFSET('ToU Table'!$B$6,'Data Export'!E2021-1,'Data Export'!D2021-1)</f>
        <v>Off-peak</v>
      </c>
      <c r="G2021" s="66">
        <v>106</v>
      </c>
      <c r="H2021" s="66">
        <v>175.88</v>
      </c>
      <c r="I2021" s="66">
        <v>20</v>
      </c>
    </row>
    <row r="2022" spans="2:9">
      <c r="B2022" s="64">
        <f t="shared" si="65"/>
        <v>45650</v>
      </c>
      <c r="C2022" s="65">
        <f t="shared" si="64"/>
        <v>3</v>
      </c>
      <c r="D2022" s="65">
        <f>IF(ISNUMBER(MATCH(B2022,Holidays!$E$5:$E$134,0)),1,'Data Export'!C2022)</f>
        <v>3</v>
      </c>
      <c r="E2022" s="66">
        <v>5</v>
      </c>
      <c r="F2022" s="66" t="str">
        <f ca="1">OFFSET('ToU Table'!$B$6,'Data Export'!E2022-1,'Data Export'!D2022-1)</f>
        <v>Off-peak</v>
      </c>
      <c r="G2022" s="66">
        <v>106</v>
      </c>
      <c r="H2022" s="66">
        <v>175.88</v>
      </c>
      <c r="I2022" s="66">
        <v>25</v>
      </c>
    </row>
    <row r="2023" spans="2:9">
      <c r="B2023" s="64">
        <f t="shared" si="65"/>
        <v>45650</v>
      </c>
      <c r="C2023" s="65">
        <f t="shared" si="64"/>
        <v>3</v>
      </c>
      <c r="D2023" s="65">
        <f>IF(ISNUMBER(MATCH(B2023,Holidays!$E$5:$E$134,0)),1,'Data Export'!C2023)</f>
        <v>3</v>
      </c>
      <c r="E2023" s="66">
        <v>6</v>
      </c>
      <c r="F2023" s="66" t="str">
        <f ca="1">OFFSET('ToU Table'!$B$6,'Data Export'!E2023-1,'Data Export'!D2023-1)</f>
        <v>Off-peak</v>
      </c>
      <c r="G2023" s="66">
        <v>198.91</v>
      </c>
      <c r="H2023" s="66">
        <v>198.94</v>
      </c>
      <c r="I2023" s="66">
        <v>7</v>
      </c>
    </row>
    <row r="2024" spans="2:9">
      <c r="B2024" s="64">
        <f t="shared" si="65"/>
        <v>45650</v>
      </c>
      <c r="C2024" s="65">
        <f t="shared" si="64"/>
        <v>3</v>
      </c>
      <c r="D2024" s="65">
        <f>IF(ISNUMBER(MATCH(B2024,Holidays!$E$5:$E$134,0)),1,'Data Export'!C2024)</f>
        <v>3</v>
      </c>
      <c r="E2024" s="66">
        <v>7</v>
      </c>
      <c r="F2024" s="66" t="str">
        <f ca="1">OFFSET('ToU Table'!$B$6,'Data Export'!E2024-1,'Data Export'!D2024-1)</f>
        <v>Standard</v>
      </c>
      <c r="G2024" s="66">
        <v>121</v>
      </c>
      <c r="H2024" s="66">
        <v>295</v>
      </c>
      <c r="I2024" s="66">
        <v>45</v>
      </c>
    </row>
    <row r="2025" spans="2:9">
      <c r="B2025" s="64">
        <f t="shared" si="65"/>
        <v>45650</v>
      </c>
      <c r="C2025" s="65">
        <f t="shared" si="64"/>
        <v>3</v>
      </c>
      <c r="D2025" s="65">
        <f>IF(ISNUMBER(MATCH(B2025,Holidays!$E$5:$E$134,0)),1,'Data Export'!C2025)</f>
        <v>3</v>
      </c>
      <c r="E2025" s="66">
        <v>8</v>
      </c>
      <c r="F2025" s="66" t="str">
        <f ca="1">OFFSET('ToU Table'!$B$6,'Data Export'!E2025-1,'Data Export'!D2025-1)</f>
        <v>Peak</v>
      </c>
      <c r="G2025" s="66">
        <v>126</v>
      </c>
      <c r="H2025" s="66">
        <v>251</v>
      </c>
      <c r="I2025" s="66">
        <v>85</v>
      </c>
    </row>
    <row r="2026" spans="2:9">
      <c r="B2026" s="64">
        <f t="shared" si="65"/>
        <v>45650</v>
      </c>
      <c r="C2026" s="65">
        <f t="shared" si="64"/>
        <v>3</v>
      </c>
      <c r="D2026" s="65">
        <f>IF(ISNUMBER(MATCH(B2026,Holidays!$E$5:$E$134,0)),1,'Data Export'!C2026)</f>
        <v>3</v>
      </c>
      <c r="E2026" s="66">
        <v>9</v>
      </c>
      <c r="F2026" s="66" t="str">
        <f ca="1">OFFSET('ToU Table'!$B$6,'Data Export'!E2026-1,'Data Export'!D2026-1)</f>
        <v>Peak</v>
      </c>
      <c r="G2026" s="66">
        <v>126</v>
      </c>
      <c r="H2026" s="66">
        <v>295</v>
      </c>
      <c r="I2026" s="66">
        <v>100</v>
      </c>
    </row>
    <row r="2027" spans="2:9">
      <c r="B2027" s="64">
        <f t="shared" si="65"/>
        <v>45650</v>
      </c>
      <c r="C2027" s="65">
        <f t="shared" ref="C2027:C2090" si="66">WEEKDAY(B2027)</f>
        <v>3</v>
      </c>
      <c r="D2027" s="65">
        <f>IF(ISNUMBER(MATCH(B2027,Holidays!$E$5:$E$134,0)),1,'Data Export'!C2027)</f>
        <v>3</v>
      </c>
      <c r="E2027" s="66">
        <v>10</v>
      </c>
      <c r="F2027" s="66" t="str">
        <f ca="1">OFFSET('ToU Table'!$B$6,'Data Export'!E2027-1,'Data Export'!D2027-1)</f>
        <v>Peak</v>
      </c>
      <c r="G2027" s="66">
        <v>126</v>
      </c>
      <c r="H2027" s="66">
        <v>251</v>
      </c>
      <c r="I2027" s="66">
        <v>100</v>
      </c>
    </row>
    <row r="2028" spans="2:9">
      <c r="B2028" s="64">
        <f t="shared" si="65"/>
        <v>45650</v>
      </c>
      <c r="C2028" s="65">
        <f t="shared" si="66"/>
        <v>3</v>
      </c>
      <c r="D2028" s="65">
        <f>IF(ISNUMBER(MATCH(B2028,Holidays!$E$5:$E$134,0)),1,'Data Export'!C2028)</f>
        <v>3</v>
      </c>
      <c r="E2028" s="66">
        <v>11</v>
      </c>
      <c r="F2028" s="66" t="str">
        <f ca="1">OFFSET('ToU Table'!$B$6,'Data Export'!E2028-1,'Data Export'!D2028-1)</f>
        <v>Standard</v>
      </c>
      <c r="G2028" s="66">
        <v>106</v>
      </c>
      <c r="H2028" s="66">
        <v>221</v>
      </c>
      <c r="I2028" s="66">
        <v>65</v>
      </c>
    </row>
    <row r="2029" spans="2:9">
      <c r="B2029" s="64">
        <f t="shared" si="65"/>
        <v>45650</v>
      </c>
      <c r="C2029" s="65">
        <f t="shared" si="66"/>
        <v>3</v>
      </c>
      <c r="D2029" s="65">
        <f>IF(ISNUMBER(MATCH(B2029,Holidays!$E$5:$E$134,0)),1,'Data Export'!C2029)</f>
        <v>3</v>
      </c>
      <c r="E2029" s="66">
        <v>12</v>
      </c>
      <c r="F2029" s="66" t="str">
        <f ca="1">OFFSET('ToU Table'!$B$6,'Data Export'!E2029-1,'Data Export'!D2029-1)</f>
        <v>Standard</v>
      </c>
      <c r="G2029" s="66">
        <v>106</v>
      </c>
      <c r="H2029" s="66">
        <v>221</v>
      </c>
      <c r="I2029" s="66">
        <v>76</v>
      </c>
    </row>
    <row r="2030" spans="2:9">
      <c r="B2030" s="64">
        <f t="shared" si="65"/>
        <v>45650</v>
      </c>
      <c r="C2030" s="65">
        <f t="shared" si="66"/>
        <v>3</v>
      </c>
      <c r="D2030" s="65">
        <f>IF(ISNUMBER(MATCH(B2030,Holidays!$E$5:$E$134,0)),1,'Data Export'!C2030)</f>
        <v>3</v>
      </c>
      <c r="E2030" s="66">
        <v>13</v>
      </c>
      <c r="F2030" s="66" t="str">
        <f ca="1">OFFSET('ToU Table'!$B$6,'Data Export'!E2030-1,'Data Export'!D2030-1)</f>
        <v>Standard</v>
      </c>
      <c r="G2030" s="66">
        <v>106</v>
      </c>
      <c r="H2030" s="66">
        <v>221</v>
      </c>
      <c r="I2030" s="66">
        <v>85</v>
      </c>
    </row>
    <row r="2031" spans="2:9">
      <c r="B2031" s="64">
        <f t="shared" si="65"/>
        <v>45650</v>
      </c>
      <c r="C2031" s="65">
        <f t="shared" si="66"/>
        <v>3</v>
      </c>
      <c r="D2031" s="65">
        <f>IF(ISNUMBER(MATCH(B2031,Holidays!$E$5:$E$134,0)),1,'Data Export'!C2031)</f>
        <v>3</v>
      </c>
      <c r="E2031" s="66">
        <v>14</v>
      </c>
      <c r="F2031" s="66" t="str">
        <f ca="1">OFFSET('ToU Table'!$B$6,'Data Export'!E2031-1,'Data Export'!D2031-1)</f>
        <v>Standard</v>
      </c>
      <c r="G2031" s="66">
        <v>86</v>
      </c>
      <c r="H2031" s="66">
        <v>355.79</v>
      </c>
      <c r="I2031" s="66">
        <v>120</v>
      </c>
    </row>
    <row r="2032" spans="2:9">
      <c r="B2032" s="64">
        <f t="shared" si="65"/>
        <v>45650</v>
      </c>
      <c r="C2032" s="65">
        <f t="shared" si="66"/>
        <v>3</v>
      </c>
      <c r="D2032" s="65">
        <f>IF(ISNUMBER(MATCH(B2032,Holidays!$E$5:$E$134,0)),1,'Data Export'!C2032)</f>
        <v>3</v>
      </c>
      <c r="E2032" s="66">
        <v>15</v>
      </c>
      <c r="F2032" s="66" t="str">
        <f ca="1">OFFSET('ToU Table'!$B$6,'Data Export'!E2032-1,'Data Export'!D2032-1)</f>
        <v>Standard</v>
      </c>
      <c r="G2032" s="66">
        <v>106</v>
      </c>
      <c r="H2032" s="66">
        <v>221</v>
      </c>
      <c r="I2032" s="66">
        <v>95</v>
      </c>
    </row>
    <row r="2033" spans="2:9">
      <c r="B2033" s="64">
        <f t="shared" si="65"/>
        <v>45650</v>
      </c>
      <c r="C2033" s="65">
        <f t="shared" si="66"/>
        <v>3</v>
      </c>
      <c r="D2033" s="65">
        <f>IF(ISNUMBER(MATCH(B2033,Holidays!$E$5:$E$134,0)),1,'Data Export'!C2033)</f>
        <v>3</v>
      </c>
      <c r="E2033" s="66">
        <v>16</v>
      </c>
      <c r="F2033" s="66" t="str">
        <f ca="1">OFFSET('ToU Table'!$B$6,'Data Export'!E2033-1,'Data Export'!D2033-1)</f>
        <v>Standard</v>
      </c>
      <c r="G2033" s="66">
        <v>106</v>
      </c>
      <c r="H2033" s="66">
        <v>221</v>
      </c>
      <c r="I2033" s="66">
        <v>85</v>
      </c>
    </row>
    <row r="2034" spans="2:9">
      <c r="B2034" s="64">
        <f t="shared" si="65"/>
        <v>45650</v>
      </c>
      <c r="C2034" s="65">
        <f t="shared" si="66"/>
        <v>3</v>
      </c>
      <c r="D2034" s="65">
        <f>IF(ISNUMBER(MATCH(B2034,Holidays!$E$5:$E$134,0)),1,'Data Export'!C2034)</f>
        <v>3</v>
      </c>
      <c r="E2034" s="66">
        <v>17</v>
      </c>
      <c r="F2034" s="66" t="str">
        <f ca="1">OFFSET('ToU Table'!$B$6,'Data Export'!E2034-1,'Data Export'!D2034-1)</f>
        <v>Standard</v>
      </c>
      <c r="G2034" s="66">
        <v>86</v>
      </c>
      <c r="H2034" s="66">
        <v>221</v>
      </c>
      <c r="I2034" s="66">
        <v>120</v>
      </c>
    </row>
    <row r="2035" spans="2:9">
      <c r="B2035" s="64">
        <f t="shared" si="65"/>
        <v>45650</v>
      </c>
      <c r="C2035" s="65">
        <f t="shared" si="66"/>
        <v>3</v>
      </c>
      <c r="D2035" s="65">
        <f>IF(ISNUMBER(MATCH(B2035,Holidays!$E$5:$E$134,0)),1,'Data Export'!C2035)</f>
        <v>3</v>
      </c>
      <c r="E2035" s="66">
        <v>18</v>
      </c>
      <c r="F2035" s="66" t="str">
        <f ca="1">OFFSET('ToU Table'!$B$6,'Data Export'!E2035-1,'Data Export'!D2035-1)</f>
        <v>Standard</v>
      </c>
      <c r="G2035" s="66">
        <v>131</v>
      </c>
      <c r="H2035" s="66">
        <v>131</v>
      </c>
      <c r="I2035" s="66">
        <v>26.5</v>
      </c>
    </row>
    <row r="2036" spans="2:9">
      <c r="B2036" s="64">
        <f t="shared" si="65"/>
        <v>45650</v>
      </c>
      <c r="C2036" s="65">
        <f t="shared" si="66"/>
        <v>3</v>
      </c>
      <c r="D2036" s="65">
        <f>IF(ISNUMBER(MATCH(B2036,Holidays!$E$5:$E$134,0)),1,'Data Export'!C2036)</f>
        <v>3</v>
      </c>
      <c r="E2036" s="66">
        <v>19</v>
      </c>
      <c r="F2036" s="66" t="str">
        <f ca="1">OFFSET('ToU Table'!$B$6,'Data Export'!E2036-1,'Data Export'!D2036-1)</f>
        <v>Peak</v>
      </c>
      <c r="G2036" s="66">
        <v>354.98</v>
      </c>
      <c r="H2036" s="66">
        <v>354.98</v>
      </c>
      <c r="I2036" s="66">
        <v>16.5</v>
      </c>
    </row>
    <row r="2037" spans="2:9">
      <c r="B2037" s="64">
        <f t="shared" si="65"/>
        <v>45650</v>
      </c>
      <c r="C2037" s="65">
        <f t="shared" si="66"/>
        <v>3</v>
      </c>
      <c r="D2037" s="65">
        <f>IF(ISNUMBER(MATCH(B2037,Holidays!$E$5:$E$134,0)),1,'Data Export'!C2037)</f>
        <v>3</v>
      </c>
      <c r="E2037" s="66">
        <v>20</v>
      </c>
      <c r="F2037" s="66" t="str">
        <f ca="1">OFFSET('ToU Table'!$B$6,'Data Export'!E2037-1,'Data Export'!D2037-1)</f>
        <v>Peak</v>
      </c>
      <c r="G2037" s="66">
        <v>355.79</v>
      </c>
      <c r="H2037" s="66">
        <v>355.79</v>
      </c>
      <c r="I2037" s="66">
        <v>1.5</v>
      </c>
    </row>
    <row r="2038" spans="2:9">
      <c r="B2038" s="64">
        <f t="shared" si="65"/>
        <v>45650</v>
      </c>
      <c r="C2038" s="65">
        <f t="shared" si="66"/>
        <v>3</v>
      </c>
      <c r="D2038" s="65">
        <f>IF(ISNUMBER(MATCH(B2038,Holidays!$E$5:$E$134,0)),1,'Data Export'!C2038)</f>
        <v>3</v>
      </c>
      <c r="E2038" s="66">
        <v>21</v>
      </c>
      <c r="F2038" s="66" t="str">
        <f ca="1">OFFSET('ToU Table'!$B$6,'Data Export'!E2038-1,'Data Export'!D2038-1)</f>
        <v>Peak</v>
      </c>
      <c r="G2038" s="66">
        <v>355.79</v>
      </c>
      <c r="H2038" s="66">
        <v>355.79</v>
      </c>
      <c r="I2038" s="66">
        <v>1.5</v>
      </c>
    </row>
    <row r="2039" spans="2:9">
      <c r="B2039" s="64">
        <f t="shared" si="65"/>
        <v>45650</v>
      </c>
      <c r="C2039" s="65">
        <f t="shared" si="66"/>
        <v>3</v>
      </c>
      <c r="D2039" s="65">
        <f>IF(ISNUMBER(MATCH(B2039,Holidays!$E$5:$E$134,0)),1,'Data Export'!C2039)</f>
        <v>3</v>
      </c>
      <c r="E2039" s="66">
        <v>22</v>
      </c>
      <c r="F2039" s="66" t="str">
        <f ca="1">OFFSET('ToU Table'!$B$6,'Data Export'!E2039-1,'Data Export'!D2039-1)</f>
        <v>Standard</v>
      </c>
      <c r="G2039" s="66">
        <v>248.68</v>
      </c>
      <c r="H2039" s="66">
        <v>248.68</v>
      </c>
      <c r="I2039" s="66">
        <v>1.5</v>
      </c>
    </row>
    <row r="2040" spans="2:9">
      <c r="B2040" s="64">
        <f t="shared" si="65"/>
        <v>45650</v>
      </c>
      <c r="C2040" s="65">
        <f t="shared" si="66"/>
        <v>3</v>
      </c>
      <c r="D2040" s="65">
        <f>IF(ISNUMBER(MATCH(B2040,Holidays!$E$5:$E$134,0)),1,'Data Export'!C2040)</f>
        <v>3</v>
      </c>
      <c r="E2040" s="66">
        <v>23</v>
      </c>
      <c r="F2040" s="66" t="str">
        <f ca="1">OFFSET('ToU Table'!$B$6,'Data Export'!E2040-1,'Data Export'!D2040-1)</f>
        <v>Off-peak</v>
      </c>
      <c r="G2040" s="66">
        <v>106</v>
      </c>
      <c r="H2040" s="66">
        <v>174.17</v>
      </c>
      <c r="I2040" s="66">
        <v>40</v>
      </c>
    </row>
    <row r="2041" spans="2:9">
      <c r="B2041" s="64">
        <f t="shared" si="65"/>
        <v>45650</v>
      </c>
      <c r="C2041" s="65">
        <f t="shared" si="66"/>
        <v>3</v>
      </c>
      <c r="D2041" s="65">
        <f>IF(ISNUMBER(MATCH(B2041,Holidays!$E$5:$E$134,0)),1,'Data Export'!C2041)</f>
        <v>3</v>
      </c>
      <c r="E2041" s="66">
        <v>24</v>
      </c>
      <c r="F2041" s="66" t="str">
        <f ca="1">OFFSET('ToU Table'!$B$6,'Data Export'!E2041-1,'Data Export'!D2041-1)</f>
        <v>Off-peak</v>
      </c>
      <c r="G2041" s="66">
        <v>100.88</v>
      </c>
      <c r="H2041" s="66">
        <v>173</v>
      </c>
      <c r="I2041" s="66">
        <v>60</v>
      </c>
    </row>
    <row r="2042" spans="2:9">
      <c r="B2042" s="64">
        <f t="shared" si="65"/>
        <v>45651</v>
      </c>
      <c r="C2042" s="65">
        <f t="shared" si="66"/>
        <v>4</v>
      </c>
      <c r="D2042" s="65">
        <f>IF(ISNUMBER(MATCH(B2042,Holidays!$E$5:$E$134,0)),1,'Data Export'!C2042)</f>
        <v>1</v>
      </c>
      <c r="E2042" s="66">
        <v>1</v>
      </c>
      <c r="F2042" s="66" t="str">
        <f ca="1">OFFSET('ToU Table'!$B$6,'Data Export'!E2042-1,'Data Export'!D2042-1)</f>
        <v>Off-peak</v>
      </c>
      <c r="G2042" s="66">
        <v>95.06</v>
      </c>
      <c r="H2042" s="66">
        <v>172.22</v>
      </c>
      <c r="I2042" s="66">
        <v>90</v>
      </c>
    </row>
    <row r="2043" spans="2:9">
      <c r="B2043" s="64">
        <f t="shared" si="65"/>
        <v>45651</v>
      </c>
      <c r="C2043" s="65">
        <f t="shared" si="66"/>
        <v>4</v>
      </c>
      <c r="D2043" s="65">
        <f>IF(ISNUMBER(MATCH(B2043,Holidays!$E$5:$E$134,0)),1,'Data Export'!C2043)</f>
        <v>1</v>
      </c>
      <c r="E2043" s="66">
        <v>2</v>
      </c>
      <c r="F2043" s="66" t="str">
        <f ca="1">OFFSET('ToU Table'!$B$6,'Data Export'!E2043-1,'Data Export'!D2043-1)</f>
        <v>Off-peak</v>
      </c>
      <c r="G2043" s="66">
        <v>86</v>
      </c>
      <c r="H2043" s="66">
        <v>175.63</v>
      </c>
      <c r="I2043" s="66">
        <v>78</v>
      </c>
    </row>
    <row r="2044" spans="2:9">
      <c r="B2044" s="64">
        <f t="shared" si="65"/>
        <v>45651</v>
      </c>
      <c r="C2044" s="65">
        <f t="shared" si="66"/>
        <v>4</v>
      </c>
      <c r="D2044" s="65">
        <f>IF(ISNUMBER(MATCH(B2044,Holidays!$E$5:$E$134,0)),1,'Data Export'!C2044)</f>
        <v>1</v>
      </c>
      <c r="E2044" s="66">
        <v>3</v>
      </c>
      <c r="F2044" s="66" t="str">
        <f ca="1">OFFSET('ToU Table'!$B$6,'Data Export'!E2044-1,'Data Export'!D2044-1)</f>
        <v>Off-peak</v>
      </c>
      <c r="G2044" s="66">
        <v>85.99</v>
      </c>
      <c r="H2044" s="66">
        <v>175.63</v>
      </c>
      <c r="I2044" s="66">
        <v>61</v>
      </c>
    </row>
    <row r="2045" spans="2:9">
      <c r="B2045" s="64">
        <f t="shared" si="65"/>
        <v>45651</v>
      </c>
      <c r="C2045" s="65">
        <f t="shared" si="66"/>
        <v>4</v>
      </c>
      <c r="D2045" s="65">
        <f>IF(ISNUMBER(MATCH(B2045,Holidays!$E$5:$E$134,0)),1,'Data Export'!C2045)</f>
        <v>1</v>
      </c>
      <c r="E2045" s="66">
        <v>4</v>
      </c>
      <c r="F2045" s="66" t="str">
        <f ca="1">OFFSET('ToU Table'!$B$6,'Data Export'!E2045-1,'Data Export'!D2045-1)</f>
        <v>Off-peak</v>
      </c>
      <c r="G2045" s="66">
        <v>85.99</v>
      </c>
      <c r="H2045" s="66">
        <v>175.63</v>
      </c>
      <c r="I2045" s="66">
        <v>45</v>
      </c>
    </row>
    <row r="2046" spans="2:9">
      <c r="B2046" s="64">
        <f t="shared" si="65"/>
        <v>45651</v>
      </c>
      <c r="C2046" s="65">
        <f t="shared" si="66"/>
        <v>4</v>
      </c>
      <c r="D2046" s="65">
        <f>IF(ISNUMBER(MATCH(B2046,Holidays!$E$5:$E$134,0)),1,'Data Export'!C2046)</f>
        <v>1</v>
      </c>
      <c r="E2046" s="66">
        <v>5</v>
      </c>
      <c r="F2046" s="66" t="str">
        <f ca="1">OFFSET('ToU Table'!$B$6,'Data Export'!E2046-1,'Data Export'!D2046-1)</f>
        <v>Off-peak</v>
      </c>
      <c r="G2046" s="66">
        <v>85.99</v>
      </c>
      <c r="H2046" s="66">
        <v>175.88</v>
      </c>
      <c r="I2046" s="66">
        <v>50</v>
      </c>
    </row>
    <row r="2047" spans="2:9">
      <c r="B2047" s="64">
        <f t="shared" si="65"/>
        <v>45651</v>
      </c>
      <c r="C2047" s="65">
        <f t="shared" si="66"/>
        <v>4</v>
      </c>
      <c r="D2047" s="65">
        <f>IF(ISNUMBER(MATCH(B2047,Holidays!$E$5:$E$134,0)),1,'Data Export'!C2047)</f>
        <v>1</v>
      </c>
      <c r="E2047" s="66">
        <v>6</v>
      </c>
      <c r="F2047" s="66" t="str">
        <f ca="1">OFFSET('ToU Table'!$B$6,'Data Export'!E2047-1,'Data Export'!D2047-1)</f>
        <v>Off-peak</v>
      </c>
      <c r="G2047" s="66">
        <v>96.11</v>
      </c>
      <c r="H2047" s="66">
        <v>281.76</v>
      </c>
      <c r="I2047" s="66">
        <v>75</v>
      </c>
    </row>
    <row r="2048" spans="2:9">
      <c r="B2048" s="64">
        <f t="shared" si="65"/>
        <v>45651</v>
      </c>
      <c r="C2048" s="65">
        <f t="shared" si="66"/>
        <v>4</v>
      </c>
      <c r="D2048" s="65">
        <f>IF(ISNUMBER(MATCH(B2048,Holidays!$E$5:$E$134,0)),1,'Data Export'!C2048)</f>
        <v>1</v>
      </c>
      <c r="E2048" s="66">
        <v>7</v>
      </c>
      <c r="F2048" s="66" t="str">
        <f ca="1">OFFSET('ToU Table'!$B$6,'Data Export'!E2048-1,'Data Export'!D2048-1)</f>
        <v>Off-peak</v>
      </c>
      <c r="G2048" s="66">
        <v>96</v>
      </c>
      <c r="H2048" s="66">
        <v>223.95</v>
      </c>
      <c r="I2048" s="66">
        <v>85</v>
      </c>
    </row>
    <row r="2049" spans="2:9">
      <c r="B2049" s="64">
        <f t="shared" si="65"/>
        <v>45651</v>
      </c>
      <c r="C2049" s="65">
        <f t="shared" si="66"/>
        <v>4</v>
      </c>
      <c r="D2049" s="65">
        <f>IF(ISNUMBER(MATCH(B2049,Holidays!$E$5:$E$134,0)),1,'Data Export'!C2049)</f>
        <v>1</v>
      </c>
      <c r="E2049" s="66">
        <v>8</v>
      </c>
      <c r="F2049" s="66" t="str">
        <f ca="1">OFFSET('ToU Table'!$B$6,'Data Export'!E2049-1,'Data Export'!D2049-1)</f>
        <v>Off-peak</v>
      </c>
      <c r="G2049" s="66">
        <v>91.9</v>
      </c>
      <c r="H2049" s="66">
        <v>145.44999999999999</v>
      </c>
      <c r="I2049" s="66">
        <v>75</v>
      </c>
    </row>
    <row r="2050" spans="2:9">
      <c r="B2050" s="64">
        <f t="shared" si="65"/>
        <v>45651</v>
      </c>
      <c r="C2050" s="65">
        <f t="shared" si="66"/>
        <v>4</v>
      </c>
      <c r="D2050" s="65">
        <f>IF(ISNUMBER(MATCH(B2050,Holidays!$E$5:$E$134,0)),1,'Data Export'!C2050)</f>
        <v>1</v>
      </c>
      <c r="E2050" s="66">
        <v>9</v>
      </c>
      <c r="F2050" s="66" t="str">
        <f ca="1">OFFSET('ToU Table'!$B$6,'Data Export'!E2050-1,'Data Export'!D2050-1)</f>
        <v>Off-peak</v>
      </c>
      <c r="G2050" s="66">
        <v>86</v>
      </c>
      <c r="H2050" s="66">
        <v>126</v>
      </c>
      <c r="I2050" s="66">
        <v>104</v>
      </c>
    </row>
    <row r="2051" spans="2:9">
      <c r="B2051" s="64">
        <f t="shared" ref="B2051:B2114" si="67">B2027+1</f>
        <v>45651</v>
      </c>
      <c r="C2051" s="65">
        <f t="shared" si="66"/>
        <v>4</v>
      </c>
      <c r="D2051" s="65">
        <f>IF(ISNUMBER(MATCH(B2051,Holidays!$E$5:$E$134,0)),1,'Data Export'!C2051)</f>
        <v>1</v>
      </c>
      <c r="E2051" s="66">
        <v>10</v>
      </c>
      <c r="F2051" s="66" t="str">
        <f ca="1">OFFSET('ToU Table'!$B$6,'Data Export'!E2051-1,'Data Export'!D2051-1)</f>
        <v>Off-peak</v>
      </c>
      <c r="G2051" s="66">
        <v>86</v>
      </c>
      <c r="H2051" s="66">
        <v>126</v>
      </c>
      <c r="I2051" s="66">
        <v>101</v>
      </c>
    </row>
    <row r="2052" spans="2:9">
      <c r="B2052" s="64">
        <f t="shared" si="67"/>
        <v>45651</v>
      </c>
      <c r="C2052" s="65">
        <f t="shared" si="66"/>
        <v>4</v>
      </c>
      <c r="D2052" s="65">
        <f>IF(ISNUMBER(MATCH(B2052,Holidays!$E$5:$E$134,0)),1,'Data Export'!C2052)</f>
        <v>1</v>
      </c>
      <c r="E2052" s="66">
        <v>11</v>
      </c>
      <c r="F2052" s="66" t="str">
        <f ca="1">OFFSET('ToU Table'!$B$6,'Data Export'!E2052-1,'Data Export'!D2052-1)</f>
        <v>Off-peak</v>
      </c>
      <c r="G2052" s="66">
        <v>79.959999999999994</v>
      </c>
      <c r="H2052" s="66">
        <v>164.92</v>
      </c>
      <c r="I2052" s="66">
        <v>148</v>
      </c>
    </row>
    <row r="2053" spans="2:9">
      <c r="B2053" s="64">
        <f t="shared" si="67"/>
        <v>45651</v>
      </c>
      <c r="C2053" s="65">
        <f t="shared" si="66"/>
        <v>4</v>
      </c>
      <c r="D2053" s="65">
        <f>IF(ISNUMBER(MATCH(B2053,Holidays!$E$5:$E$134,0)),1,'Data Export'!C2053)</f>
        <v>1</v>
      </c>
      <c r="E2053" s="66">
        <v>12</v>
      </c>
      <c r="F2053" s="66" t="str">
        <f ca="1">OFFSET('ToU Table'!$B$6,'Data Export'!E2053-1,'Data Export'!D2053-1)</f>
        <v>Off-peak</v>
      </c>
      <c r="G2053" s="66">
        <v>60.6</v>
      </c>
      <c r="H2053" s="66">
        <v>126</v>
      </c>
      <c r="I2053" s="66">
        <v>150</v>
      </c>
    </row>
    <row r="2054" spans="2:9">
      <c r="B2054" s="64">
        <f t="shared" si="67"/>
        <v>45651</v>
      </c>
      <c r="C2054" s="65">
        <f t="shared" si="66"/>
        <v>4</v>
      </c>
      <c r="D2054" s="65">
        <f>IF(ISNUMBER(MATCH(B2054,Holidays!$E$5:$E$134,0)),1,'Data Export'!C2054)</f>
        <v>1</v>
      </c>
      <c r="E2054" s="66">
        <v>13</v>
      </c>
      <c r="F2054" s="66" t="str">
        <f ca="1">OFFSET('ToU Table'!$B$6,'Data Export'!E2054-1,'Data Export'!D2054-1)</f>
        <v>Off-peak</v>
      </c>
      <c r="G2054" s="66">
        <v>79.61</v>
      </c>
      <c r="H2054" s="66">
        <v>145.44999999999999</v>
      </c>
      <c r="I2054" s="66">
        <v>150</v>
      </c>
    </row>
    <row r="2055" spans="2:9">
      <c r="B2055" s="64">
        <f t="shared" si="67"/>
        <v>45651</v>
      </c>
      <c r="C2055" s="65">
        <f t="shared" si="66"/>
        <v>4</v>
      </c>
      <c r="D2055" s="65">
        <f>IF(ISNUMBER(MATCH(B2055,Holidays!$E$5:$E$134,0)),1,'Data Export'!C2055)</f>
        <v>1</v>
      </c>
      <c r="E2055" s="66">
        <v>14</v>
      </c>
      <c r="F2055" s="66" t="str">
        <f ca="1">OFFSET('ToU Table'!$B$6,'Data Export'!E2055-1,'Data Export'!D2055-1)</f>
        <v>Off-peak</v>
      </c>
      <c r="G2055" s="66">
        <v>81.36</v>
      </c>
      <c r="H2055" s="66">
        <v>165.5</v>
      </c>
      <c r="I2055" s="66">
        <v>152</v>
      </c>
    </row>
    <row r="2056" spans="2:9">
      <c r="B2056" s="64">
        <f t="shared" si="67"/>
        <v>45651</v>
      </c>
      <c r="C2056" s="65">
        <f t="shared" si="66"/>
        <v>4</v>
      </c>
      <c r="D2056" s="65">
        <f>IF(ISNUMBER(MATCH(B2056,Holidays!$E$5:$E$134,0)),1,'Data Export'!C2056)</f>
        <v>1</v>
      </c>
      <c r="E2056" s="66">
        <v>15</v>
      </c>
      <c r="F2056" s="66" t="str">
        <f ca="1">OFFSET('ToU Table'!$B$6,'Data Export'!E2056-1,'Data Export'!D2056-1)</f>
        <v>Off-peak</v>
      </c>
      <c r="G2056" s="66">
        <v>84.17</v>
      </c>
      <c r="H2056" s="66">
        <v>174.62</v>
      </c>
      <c r="I2056" s="66">
        <v>138</v>
      </c>
    </row>
    <row r="2057" spans="2:9">
      <c r="B2057" s="64">
        <f t="shared" si="67"/>
        <v>45651</v>
      </c>
      <c r="C2057" s="65">
        <f t="shared" si="66"/>
        <v>4</v>
      </c>
      <c r="D2057" s="65">
        <f>IF(ISNUMBER(MATCH(B2057,Holidays!$E$5:$E$134,0)),1,'Data Export'!C2057)</f>
        <v>1</v>
      </c>
      <c r="E2057" s="66">
        <v>16</v>
      </c>
      <c r="F2057" s="66" t="str">
        <f ca="1">OFFSET('ToU Table'!$B$6,'Data Export'!E2057-1,'Data Export'!D2057-1)</f>
        <v>Off-peak</v>
      </c>
      <c r="G2057" s="66">
        <v>85.99</v>
      </c>
      <c r="H2057" s="66">
        <v>177.31</v>
      </c>
      <c r="I2057" s="66">
        <v>129</v>
      </c>
    </row>
    <row r="2058" spans="2:9">
      <c r="B2058" s="64">
        <f t="shared" si="67"/>
        <v>45651</v>
      </c>
      <c r="C2058" s="65">
        <f t="shared" si="66"/>
        <v>4</v>
      </c>
      <c r="D2058" s="65">
        <f>IF(ISNUMBER(MATCH(B2058,Holidays!$E$5:$E$134,0)),1,'Data Export'!C2058)</f>
        <v>1</v>
      </c>
      <c r="E2058" s="66">
        <v>17</v>
      </c>
      <c r="F2058" s="66" t="str">
        <f ca="1">OFFSET('ToU Table'!$B$6,'Data Export'!E2058-1,'Data Export'!D2058-1)</f>
        <v>Off-peak</v>
      </c>
      <c r="G2058" s="66">
        <v>84.88</v>
      </c>
      <c r="H2058" s="66">
        <v>145.44999999999999</v>
      </c>
      <c r="I2058" s="66">
        <v>125</v>
      </c>
    </row>
    <row r="2059" spans="2:9">
      <c r="B2059" s="64">
        <f t="shared" si="67"/>
        <v>45651</v>
      </c>
      <c r="C2059" s="65">
        <f t="shared" si="66"/>
        <v>4</v>
      </c>
      <c r="D2059" s="65">
        <f>IF(ISNUMBER(MATCH(B2059,Holidays!$E$5:$E$134,0)),1,'Data Export'!C2059)</f>
        <v>1</v>
      </c>
      <c r="E2059" s="66">
        <v>18</v>
      </c>
      <c r="F2059" s="66" t="str">
        <f ca="1">OFFSET('ToU Table'!$B$6,'Data Export'!E2059-1,'Data Export'!D2059-1)</f>
        <v>Off-peak</v>
      </c>
      <c r="G2059" s="66">
        <v>115.99</v>
      </c>
      <c r="H2059" s="66">
        <v>164.96</v>
      </c>
      <c r="I2059" s="66">
        <v>53</v>
      </c>
    </row>
    <row r="2060" spans="2:9">
      <c r="B2060" s="64">
        <f t="shared" si="67"/>
        <v>45651</v>
      </c>
      <c r="C2060" s="65">
        <f t="shared" si="66"/>
        <v>4</v>
      </c>
      <c r="D2060" s="65">
        <f>IF(ISNUMBER(MATCH(B2060,Holidays!$E$5:$E$134,0)),1,'Data Export'!C2060)</f>
        <v>1</v>
      </c>
      <c r="E2060" s="66">
        <v>19</v>
      </c>
      <c r="F2060" s="66" t="str">
        <f ca="1">OFFSET('ToU Table'!$B$6,'Data Export'!E2060-1,'Data Export'!D2060-1)</f>
        <v>Off-peak</v>
      </c>
      <c r="G2060" s="66">
        <v>225.26</v>
      </c>
      <c r="H2060" s="66">
        <v>298.91000000000003</v>
      </c>
      <c r="I2060" s="66">
        <v>17.600000000000001</v>
      </c>
    </row>
    <row r="2061" spans="2:9">
      <c r="B2061" s="64">
        <f t="shared" si="67"/>
        <v>45651</v>
      </c>
      <c r="C2061" s="65">
        <f t="shared" si="66"/>
        <v>4</v>
      </c>
      <c r="D2061" s="65">
        <f>IF(ISNUMBER(MATCH(B2061,Holidays!$E$5:$E$134,0)),1,'Data Export'!C2061)</f>
        <v>1</v>
      </c>
      <c r="E2061" s="66">
        <v>20</v>
      </c>
      <c r="F2061" s="66" t="str">
        <f ca="1">OFFSET('ToU Table'!$B$6,'Data Export'!E2061-1,'Data Export'!D2061-1)</f>
        <v>Off-peak</v>
      </c>
      <c r="G2061" s="66">
        <v>225.26</v>
      </c>
      <c r="H2061" s="66">
        <v>298.91000000000003</v>
      </c>
      <c r="I2061" s="66">
        <v>17.600000000000001</v>
      </c>
    </row>
    <row r="2062" spans="2:9">
      <c r="B2062" s="64">
        <f t="shared" si="67"/>
        <v>45651</v>
      </c>
      <c r="C2062" s="65">
        <f t="shared" si="66"/>
        <v>4</v>
      </c>
      <c r="D2062" s="65">
        <f>IF(ISNUMBER(MATCH(B2062,Holidays!$E$5:$E$134,0)),1,'Data Export'!C2062)</f>
        <v>1</v>
      </c>
      <c r="E2062" s="66">
        <v>21</v>
      </c>
      <c r="F2062" s="66" t="str">
        <f ca="1">OFFSET('ToU Table'!$B$6,'Data Export'!E2062-1,'Data Export'!D2062-1)</f>
        <v>Off-peak</v>
      </c>
      <c r="G2062" s="66">
        <v>151.43</v>
      </c>
      <c r="H2062" s="66">
        <v>273.95</v>
      </c>
      <c r="I2062" s="66">
        <v>15</v>
      </c>
    </row>
    <row r="2063" spans="2:9">
      <c r="B2063" s="64">
        <f t="shared" si="67"/>
        <v>45651</v>
      </c>
      <c r="C2063" s="65">
        <f t="shared" si="66"/>
        <v>4</v>
      </c>
      <c r="D2063" s="65">
        <f>IF(ISNUMBER(MATCH(B2063,Holidays!$E$5:$E$134,0)),1,'Data Export'!C2063)</f>
        <v>1</v>
      </c>
      <c r="E2063" s="66">
        <v>22</v>
      </c>
      <c r="F2063" s="66" t="str">
        <f ca="1">OFFSET('ToU Table'!$B$6,'Data Export'!E2063-1,'Data Export'!D2063-1)</f>
        <v>Off-peak</v>
      </c>
      <c r="G2063" s="66">
        <v>106</v>
      </c>
      <c r="H2063" s="66">
        <v>241.18</v>
      </c>
      <c r="I2063" s="66">
        <v>10</v>
      </c>
    </row>
    <row r="2064" spans="2:9">
      <c r="B2064" s="64">
        <f t="shared" si="67"/>
        <v>45651</v>
      </c>
      <c r="C2064" s="65">
        <f t="shared" si="66"/>
        <v>4</v>
      </c>
      <c r="D2064" s="65">
        <f>IF(ISNUMBER(MATCH(B2064,Holidays!$E$5:$E$134,0)),1,'Data Export'!C2064)</f>
        <v>1</v>
      </c>
      <c r="E2064" s="66">
        <v>23</v>
      </c>
      <c r="F2064" s="66" t="str">
        <f ca="1">OFFSET('ToU Table'!$B$6,'Data Export'!E2064-1,'Data Export'!D2064-1)</f>
        <v>Off-peak</v>
      </c>
      <c r="G2064" s="66">
        <v>106</v>
      </c>
      <c r="H2064" s="66">
        <v>175.88</v>
      </c>
      <c r="I2064" s="66">
        <v>5</v>
      </c>
    </row>
    <row r="2065" spans="2:9">
      <c r="B2065" s="64">
        <f t="shared" si="67"/>
        <v>45651</v>
      </c>
      <c r="C2065" s="65">
        <f t="shared" si="66"/>
        <v>4</v>
      </c>
      <c r="D2065" s="65">
        <f>IF(ISNUMBER(MATCH(B2065,Holidays!$E$5:$E$134,0)),1,'Data Export'!C2065)</f>
        <v>1</v>
      </c>
      <c r="E2065" s="66">
        <v>24</v>
      </c>
      <c r="F2065" s="66" t="str">
        <f ca="1">OFFSET('ToU Table'!$B$6,'Data Export'!E2065-1,'Data Export'!D2065-1)</f>
        <v>Off-peak</v>
      </c>
      <c r="G2065" s="66">
        <v>106</v>
      </c>
      <c r="H2065" s="66">
        <v>173</v>
      </c>
      <c r="I2065" s="66">
        <v>5</v>
      </c>
    </row>
    <row r="2066" spans="2:9">
      <c r="B2066" s="64">
        <f t="shared" si="67"/>
        <v>45652</v>
      </c>
      <c r="C2066" s="65">
        <f t="shared" si="66"/>
        <v>5</v>
      </c>
      <c r="D2066" s="65">
        <f>IF(ISNUMBER(MATCH(B2066,Holidays!$E$5:$E$134,0)),1,'Data Export'!C2066)</f>
        <v>1</v>
      </c>
      <c r="E2066" s="66">
        <v>1</v>
      </c>
      <c r="F2066" s="66" t="str">
        <f ca="1">OFFSET('ToU Table'!$B$6,'Data Export'!E2066-1,'Data Export'!D2066-1)</f>
        <v>Off-peak</v>
      </c>
      <c r="G2066" s="66">
        <v>101.34</v>
      </c>
      <c r="H2066" s="66">
        <v>172.22</v>
      </c>
      <c r="I2066" s="66">
        <v>55</v>
      </c>
    </row>
    <row r="2067" spans="2:9">
      <c r="B2067" s="64">
        <f t="shared" si="67"/>
        <v>45652</v>
      </c>
      <c r="C2067" s="65">
        <f t="shared" si="66"/>
        <v>5</v>
      </c>
      <c r="D2067" s="65">
        <f>IF(ISNUMBER(MATCH(B2067,Holidays!$E$5:$E$134,0)),1,'Data Export'!C2067)</f>
        <v>1</v>
      </c>
      <c r="E2067" s="66">
        <v>2</v>
      </c>
      <c r="F2067" s="66" t="str">
        <f ca="1">OFFSET('ToU Table'!$B$6,'Data Export'!E2067-1,'Data Export'!D2067-1)</f>
        <v>Off-peak</v>
      </c>
      <c r="G2067" s="66">
        <v>100.02</v>
      </c>
      <c r="H2067" s="66">
        <v>175.63</v>
      </c>
      <c r="I2067" s="66">
        <v>50</v>
      </c>
    </row>
    <row r="2068" spans="2:9">
      <c r="B2068" s="64">
        <f t="shared" si="67"/>
        <v>45652</v>
      </c>
      <c r="C2068" s="65">
        <f t="shared" si="66"/>
        <v>5</v>
      </c>
      <c r="D2068" s="65">
        <f>IF(ISNUMBER(MATCH(B2068,Holidays!$E$5:$E$134,0)),1,'Data Export'!C2068)</f>
        <v>1</v>
      </c>
      <c r="E2068" s="66">
        <v>3</v>
      </c>
      <c r="F2068" s="66" t="str">
        <f ca="1">OFFSET('ToU Table'!$B$6,'Data Export'!E2068-1,'Data Export'!D2068-1)</f>
        <v>Off-peak</v>
      </c>
      <c r="G2068" s="66">
        <v>96.29</v>
      </c>
      <c r="H2068" s="66">
        <v>175.63</v>
      </c>
      <c r="I2068" s="66">
        <v>50</v>
      </c>
    </row>
    <row r="2069" spans="2:9">
      <c r="B2069" s="64">
        <f t="shared" si="67"/>
        <v>45652</v>
      </c>
      <c r="C2069" s="65">
        <f t="shared" si="66"/>
        <v>5</v>
      </c>
      <c r="D2069" s="65">
        <f>IF(ISNUMBER(MATCH(B2069,Holidays!$E$5:$E$134,0)),1,'Data Export'!C2069)</f>
        <v>1</v>
      </c>
      <c r="E2069" s="66">
        <v>4</v>
      </c>
      <c r="F2069" s="66" t="str">
        <f ca="1">OFFSET('ToU Table'!$B$6,'Data Export'!E2069-1,'Data Export'!D2069-1)</f>
        <v>Off-peak</v>
      </c>
      <c r="G2069" s="66">
        <v>96.29</v>
      </c>
      <c r="H2069" s="66">
        <v>175.63</v>
      </c>
      <c r="I2069" s="66">
        <v>51</v>
      </c>
    </row>
    <row r="2070" spans="2:9">
      <c r="B2070" s="64">
        <f t="shared" si="67"/>
        <v>45652</v>
      </c>
      <c r="C2070" s="65">
        <f t="shared" si="66"/>
        <v>5</v>
      </c>
      <c r="D2070" s="65">
        <f>IF(ISNUMBER(MATCH(B2070,Holidays!$E$5:$E$134,0)),1,'Data Export'!C2070)</f>
        <v>1</v>
      </c>
      <c r="E2070" s="66">
        <v>5</v>
      </c>
      <c r="F2070" s="66" t="str">
        <f ca="1">OFFSET('ToU Table'!$B$6,'Data Export'!E2070-1,'Data Export'!D2070-1)</f>
        <v>Off-peak</v>
      </c>
      <c r="G2070" s="66">
        <v>96.73</v>
      </c>
      <c r="H2070" s="66">
        <v>175.88</v>
      </c>
      <c r="I2070" s="66">
        <v>62</v>
      </c>
    </row>
    <row r="2071" spans="2:9">
      <c r="B2071" s="64">
        <f t="shared" si="67"/>
        <v>45652</v>
      </c>
      <c r="C2071" s="65">
        <f t="shared" si="66"/>
        <v>5</v>
      </c>
      <c r="D2071" s="65">
        <f>IF(ISNUMBER(MATCH(B2071,Holidays!$E$5:$E$134,0)),1,'Data Export'!C2071)</f>
        <v>1</v>
      </c>
      <c r="E2071" s="66">
        <v>6</v>
      </c>
      <c r="F2071" s="66" t="str">
        <f ca="1">OFFSET('ToU Table'!$B$6,'Data Export'!E2071-1,'Data Export'!D2071-1)</f>
        <v>Off-peak</v>
      </c>
      <c r="G2071" s="66">
        <v>106</v>
      </c>
      <c r="H2071" s="66">
        <v>281.76</v>
      </c>
      <c r="I2071" s="66">
        <v>35</v>
      </c>
    </row>
    <row r="2072" spans="2:9">
      <c r="B2072" s="64">
        <f t="shared" si="67"/>
        <v>45652</v>
      </c>
      <c r="C2072" s="65">
        <f t="shared" si="66"/>
        <v>5</v>
      </c>
      <c r="D2072" s="65">
        <f>IF(ISNUMBER(MATCH(B2072,Holidays!$E$5:$E$134,0)),1,'Data Export'!C2072)</f>
        <v>1</v>
      </c>
      <c r="E2072" s="66">
        <v>7</v>
      </c>
      <c r="F2072" s="66" t="str">
        <f ca="1">OFFSET('ToU Table'!$B$6,'Data Export'!E2072-1,'Data Export'!D2072-1)</f>
        <v>Off-peak</v>
      </c>
      <c r="G2072" s="66">
        <v>106</v>
      </c>
      <c r="H2072" s="66">
        <v>248.94</v>
      </c>
      <c r="I2072" s="66">
        <v>27</v>
      </c>
    </row>
    <row r="2073" spans="2:9">
      <c r="B2073" s="64">
        <f t="shared" si="67"/>
        <v>45652</v>
      </c>
      <c r="C2073" s="65">
        <f t="shared" si="66"/>
        <v>5</v>
      </c>
      <c r="D2073" s="65">
        <f>IF(ISNUMBER(MATCH(B2073,Holidays!$E$5:$E$134,0)),1,'Data Export'!C2073)</f>
        <v>1</v>
      </c>
      <c r="E2073" s="66">
        <v>8</v>
      </c>
      <c r="F2073" s="66" t="str">
        <f ca="1">OFFSET('ToU Table'!$B$6,'Data Export'!E2073-1,'Data Export'!D2073-1)</f>
        <v>Off-peak</v>
      </c>
      <c r="G2073" s="66">
        <v>96</v>
      </c>
      <c r="H2073" s="66">
        <v>145.44999999999999</v>
      </c>
      <c r="I2073" s="66">
        <v>50</v>
      </c>
    </row>
    <row r="2074" spans="2:9">
      <c r="B2074" s="64">
        <f t="shared" si="67"/>
        <v>45652</v>
      </c>
      <c r="C2074" s="65">
        <f t="shared" si="66"/>
        <v>5</v>
      </c>
      <c r="D2074" s="65">
        <f>IF(ISNUMBER(MATCH(B2074,Holidays!$E$5:$E$134,0)),1,'Data Export'!C2074)</f>
        <v>1</v>
      </c>
      <c r="E2074" s="66">
        <v>9</v>
      </c>
      <c r="F2074" s="66" t="str">
        <f ca="1">OFFSET('ToU Table'!$B$6,'Data Export'!E2074-1,'Data Export'!D2074-1)</f>
        <v>Off-peak</v>
      </c>
      <c r="G2074" s="66">
        <v>95.85</v>
      </c>
      <c r="H2074" s="66">
        <v>126</v>
      </c>
      <c r="I2074" s="66">
        <v>83</v>
      </c>
    </row>
    <row r="2075" spans="2:9">
      <c r="B2075" s="64">
        <f t="shared" si="67"/>
        <v>45652</v>
      </c>
      <c r="C2075" s="65">
        <f t="shared" si="66"/>
        <v>5</v>
      </c>
      <c r="D2075" s="65">
        <f>IF(ISNUMBER(MATCH(B2075,Holidays!$E$5:$E$134,0)),1,'Data Export'!C2075)</f>
        <v>1</v>
      </c>
      <c r="E2075" s="66">
        <v>10</v>
      </c>
      <c r="F2075" s="66" t="str">
        <f ca="1">OFFSET('ToU Table'!$B$6,'Data Export'!E2075-1,'Data Export'!D2075-1)</f>
        <v>Off-peak</v>
      </c>
      <c r="G2075" s="66">
        <v>95.85</v>
      </c>
      <c r="H2075" s="66">
        <v>126</v>
      </c>
      <c r="I2075" s="66">
        <v>81</v>
      </c>
    </row>
    <row r="2076" spans="2:9">
      <c r="B2076" s="64">
        <f t="shared" si="67"/>
        <v>45652</v>
      </c>
      <c r="C2076" s="65">
        <f t="shared" si="66"/>
        <v>5</v>
      </c>
      <c r="D2076" s="65">
        <f>IF(ISNUMBER(MATCH(B2076,Holidays!$E$5:$E$134,0)),1,'Data Export'!C2076)</f>
        <v>1</v>
      </c>
      <c r="E2076" s="66">
        <v>11</v>
      </c>
      <c r="F2076" s="66" t="str">
        <f ca="1">OFFSET('ToU Table'!$B$6,'Data Export'!E2076-1,'Data Export'!D2076-1)</f>
        <v>Off-peak</v>
      </c>
      <c r="G2076" s="66">
        <v>82.68</v>
      </c>
      <c r="H2076" s="66">
        <v>126</v>
      </c>
      <c r="I2076" s="66">
        <v>139</v>
      </c>
    </row>
    <row r="2077" spans="2:9">
      <c r="B2077" s="64">
        <f t="shared" si="67"/>
        <v>45652</v>
      </c>
      <c r="C2077" s="65">
        <f t="shared" si="66"/>
        <v>5</v>
      </c>
      <c r="D2077" s="65">
        <f>IF(ISNUMBER(MATCH(B2077,Holidays!$E$5:$E$134,0)),1,'Data Export'!C2077)</f>
        <v>1</v>
      </c>
      <c r="E2077" s="66">
        <v>12</v>
      </c>
      <c r="F2077" s="66" t="str">
        <f ca="1">OFFSET('ToU Table'!$B$6,'Data Export'!E2077-1,'Data Export'!D2077-1)</f>
        <v>Off-peak</v>
      </c>
      <c r="G2077" s="66">
        <v>82.68</v>
      </c>
      <c r="H2077" s="66">
        <v>126</v>
      </c>
      <c r="I2077" s="66">
        <v>142</v>
      </c>
    </row>
    <row r="2078" spans="2:9">
      <c r="B2078" s="64">
        <f t="shared" si="67"/>
        <v>45652</v>
      </c>
      <c r="C2078" s="65">
        <f t="shared" si="66"/>
        <v>5</v>
      </c>
      <c r="D2078" s="65">
        <f>IF(ISNUMBER(MATCH(B2078,Holidays!$E$5:$E$134,0)),1,'Data Export'!C2078)</f>
        <v>1</v>
      </c>
      <c r="E2078" s="66">
        <v>13</v>
      </c>
      <c r="F2078" s="66" t="str">
        <f ca="1">OFFSET('ToU Table'!$B$6,'Data Export'!E2078-1,'Data Export'!D2078-1)</f>
        <v>Off-peak</v>
      </c>
      <c r="G2078" s="66">
        <v>82.68</v>
      </c>
      <c r="H2078" s="66">
        <v>126</v>
      </c>
      <c r="I2078" s="66">
        <v>141</v>
      </c>
    </row>
    <row r="2079" spans="2:9">
      <c r="B2079" s="64">
        <f t="shared" si="67"/>
        <v>45652</v>
      </c>
      <c r="C2079" s="65">
        <f t="shared" si="66"/>
        <v>5</v>
      </c>
      <c r="D2079" s="65">
        <f>IF(ISNUMBER(MATCH(B2079,Holidays!$E$5:$E$134,0)),1,'Data Export'!C2079)</f>
        <v>1</v>
      </c>
      <c r="E2079" s="66">
        <v>14</v>
      </c>
      <c r="F2079" s="66" t="str">
        <f ca="1">OFFSET('ToU Table'!$B$6,'Data Export'!E2079-1,'Data Export'!D2079-1)</f>
        <v>Off-peak</v>
      </c>
      <c r="G2079" s="66">
        <v>82.68</v>
      </c>
      <c r="H2079" s="66">
        <v>126</v>
      </c>
      <c r="I2079" s="66">
        <v>136</v>
      </c>
    </row>
    <row r="2080" spans="2:9">
      <c r="B2080" s="64">
        <f t="shared" si="67"/>
        <v>45652</v>
      </c>
      <c r="C2080" s="65">
        <f t="shared" si="66"/>
        <v>5</v>
      </c>
      <c r="D2080" s="65">
        <f>IF(ISNUMBER(MATCH(B2080,Holidays!$E$5:$E$134,0)),1,'Data Export'!C2080)</f>
        <v>1</v>
      </c>
      <c r="E2080" s="66">
        <v>15</v>
      </c>
      <c r="F2080" s="66" t="str">
        <f ca="1">OFFSET('ToU Table'!$B$6,'Data Export'!E2080-1,'Data Export'!D2080-1)</f>
        <v>Off-peak</v>
      </c>
      <c r="G2080" s="66">
        <v>86</v>
      </c>
      <c r="H2080" s="66">
        <v>172.22</v>
      </c>
      <c r="I2080" s="66">
        <v>125</v>
      </c>
    </row>
    <row r="2081" spans="2:9">
      <c r="B2081" s="64">
        <f t="shared" si="67"/>
        <v>45652</v>
      </c>
      <c r="C2081" s="65">
        <f t="shared" si="66"/>
        <v>5</v>
      </c>
      <c r="D2081" s="65">
        <f>IF(ISNUMBER(MATCH(B2081,Holidays!$E$5:$E$134,0)),1,'Data Export'!C2081)</f>
        <v>1</v>
      </c>
      <c r="E2081" s="66">
        <v>16</v>
      </c>
      <c r="F2081" s="66" t="str">
        <f ca="1">OFFSET('ToU Table'!$B$6,'Data Export'!E2081-1,'Data Export'!D2081-1)</f>
        <v>Off-peak</v>
      </c>
      <c r="G2081" s="66">
        <v>96</v>
      </c>
      <c r="H2081" s="66">
        <v>176.82</v>
      </c>
      <c r="I2081" s="66">
        <v>105</v>
      </c>
    </row>
    <row r="2082" spans="2:9">
      <c r="B2082" s="64">
        <f t="shared" si="67"/>
        <v>45652</v>
      </c>
      <c r="C2082" s="65">
        <f t="shared" si="66"/>
        <v>5</v>
      </c>
      <c r="D2082" s="65">
        <f>IF(ISNUMBER(MATCH(B2082,Holidays!$E$5:$E$134,0)),1,'Data Export'!C2082)</f>
        <v>1</v>
      </c>
      <c r="E2082" s="66">
        <v>17</v>
      </c>
      <c r="F2082" s="66" t="str">
        <f ca="1">OFFSET('ToU Table'!$B$6,'Data Export'!E2082-1,'Data Export'!D2082-1)</f>
        <v>Off-peak</v>
      </c>
      <c r="G2082" s="66">
        <v>95.85</v>
      </c>
      <c r="H2082" s="66">
        <v>145.44999999999999</v>
      </c>
      <c r="I2082" s="66">
        <v>75</v>
      </c>
    </row>
    <row r="2083" spans="2:9">
      <c r="B2083" s="64">
        <f t="shared" si="67"/>
        <v>45652</v>
      </c>
      <c r="C2083" s="65">
        <f t="shared" si="66"/>
        <v>5</v>
      </c>
      <c r="D2083" s="65">
        <f>IF(ISNUMBER(MATCH(B2083,Holidays!$E$5:$E$134,0)),1,'Data Export'!C2083)</f>
        <v>1</v>
      </c>
      <c r="E2083" s="66">
        <v>18</v>
      </c>
      <c r="F2083" s="66" t="str">
        <f ca="1">OFFSET('ToU Table'!$B$6,'Data Export'!E2083-1,'Data Export'!D2083-1)</f>
        <v>Off-peak</v>
      </c>
      <c r="G2083" s="66">
        <v>102.8</v>
      </c>
      <c r="H2083" s="66">
        <v>145.44999999999999</v>
      </c>
      <c r="I2083" s="66">
        <v>35</v>
      </c>
    </row>
    <row r="2084" spans="2:9">
      <c r="B2084" s="64">
        <f t="shared" si="67"/>
        <v>45652</v>
      </c>
      <c r="C2084" s="65">
        <f t="shared" si="66"/>
        <v>5</v>
      </c>
      <c r="D2084" s="65">
        <f>IF(ISNUMBER(MATCH(B2084,Holidays!$E$5:$E$134,0)),1,'Data Export'!C2084)</f>
        <v>1</v>
      </c>
      <c r="E2084" s="66">
        <v>19</v>
      </c>
      <c r="F2084" s="66" t="str">
        <f ca="1">OFFSET('ToU Table'!$B$6,'Data Export'!E2084-1,'Data Export'!D2084-1)</f>
        <v>Off-peak</v>
      </c>
      <c r="G2084" s="66">
        <v>225.33</v>
      </c>
      <c r="H2084" s="66">
        <v>298.91000000000003</v>
      </c>
      <c r="I2084" s="66">
        <v>17.5</v>
      </c>
    </row>
    <row r="2085" spans="2:9">
      <c r="B2085" s="64">
        <f t="shared" si="67"/>
        <v>45652</v>
      </c>
      <c r="C2085" s="65">
        <f t="shared" si="66"/>
        <v>5</v>
      </c>
      <c r="D2085" s="65">
        <f>IF(ISNUMBER(MATCH(B2085,Holidays!$E$5:$E$134,0)),1,'Data Export'!C2085)</f>
        <v>1</v>
      </c>
      <c r="E2085" s="66">
        <v>20</v>
      </c>
      <c r="F2085" s="66" t="str">
        <f ca="1">OFFSET('ToU Table'!$B$6,'Data Export'!E2085-1,'Data Export'!D2085-1)</f>
        <v>Off-peak</v>
      </c>
      <c r="G2085" s="66">
        <v>225.33</v>
      </c>
      <c r="H2085" s="66">
        <v>298.91000000000003</v>
      </c>
      <c r="I2085" s="66">
        <v>17.5</v>
      </c>
    </row>
    <row r="2086" spans="2:9">
      <c r="B2086" s="64">
        <f t="shared" si="67"/>
        <v>45652</v>
      </c>
      <c r="C2086" s="65">
        <f t="shared" si="66"/>
        <v>5</v>
      </c>
      <c r="D2086" s="65">
        <f>IF(ISNUMBER(MATCH(B2086,Holidays!$E$5:$E$134,0)),1,'Data Export'!C2086)</f>
        <v>1</v>
      </c>
      <c r="E2086" s="66">
        <v>21</v>
      </c>
      <c r="F2086" s="66" t="str">
        <f ca="1">OFFSET('ToU Table'!$B$6,'Data Export'!E2086-1,'Data Export'!D2086-1)</f>
        <v>Off-peak</v>
      </c>
      <c r="G2086" s="66">
        <v>224.69</v>
      </c>
      <c r="H2086" s="66">
        <v>273.95</v>
      </c>
      <c r="I2086" s="66">
        <v>15</v>
      </c>
    </row>
    <row r="2087" spans="2:9">
      <c r="B2087" s="64">
        <f t="shared" si="67"/>
        <v>45652</v>
      </c>
      <c r="C2087" s="65">
        <f t="shared" si="66"/>
        <v>5</v>
      </c>
      <c r="D2087" s="65">
        <f>IF(ISNUMBER(MATCH(B2087,Holidays!$E$5:$E$134,0)),1,'Data Export'!C2087)</f>
        <v>1</v>
      </c>
      <c r="E2087" s="66">
        <v>22</v>
      </c>
      <c r="F2087" s="66" t="str">
        <f ca="1">OFFSET('ToU Table'!$B$6,'Data Export'!E2087-1,'Data Export'!D2087-1)</f>
        <v>Off-peak</v>
      </c>
      <c r="G2087" s="66">
        <v>106</v>
      </c>
      <c r="H2087" s="66">
        <v>241.18</v>
      </c>
      <c r="I2087" s="66">
        <v>10</v>
      </c>
    </row>
    <row r="2088" spans="2:9">
      <c r="B2088" s="64">
        <f t="shared" si="67"/>
        <v>45652</v>
      </c>
      <c r="C2088" s="65">
        <f t="shared" si="66"/>
        <v>5</v>
      </c>
      <c r="D2088" s="65">
        <f>IF(ISNUMBER(MATCH(B2088,Holidays!$E$5:$E$134,0)),1,'Data Export'!C2088)</f>
        <v>1</v>
      </c>
      <c r="E2088" s="66">
        <v>23</v>
      </c>
      <c r="F2088" s="66" t="str">
        <f ca="1">OFFSET('ToU Table'!$B$6,'Data Export'!E2088-1,'Data Export'!D2088-1)</f>
        <v>Off-peak</v>
      </c>
      <c r="G2088" s="66">
        <v>106</v>
      </c>
      <c r="H2088" s="66">
        <v>175.88</v>
      </c>
      <c r="I2088" s="66">
        <v>5</v>
      </c>
    </row>
    <row r="2089" spans="2:9">
      <c r="B2089" s="64">
        <f t="shared" si="67"/>
        <v>45652</v>
      </c>
      <c r="C2089" s="65">
        <f t="shared" si="66"/>
        <v>5</v>
      </c>
      <c r="D2089" s="65">
        <f>IF(ISNUMBER(MATCH(B2089,Holidays!$E$5:$E$134,0)),1,'Data Export'!C2089)</f>
        <v>1</v>
      </c>
      <c r="E2089" s="66">
        <v>24</v>
      </c>
      <c r="F2089" s="66" t="str">
        <f ca="1">OFFSET('ToU Table'!$B$6,'Data Export'!E2089-1,'Data Export'!D2089-1)</f>
        <v>Off-peak</v>
      </c>
      <c r="G2089" s="66">
        <v>106</v>
      </c>
      <c r="H2089" s="66">
        <v>173</v>
      </c>
      <c r="I2089" s="66">
        <v>5</v>
      </c>
    </row>
    <row r="2090" spans="2:9">
      <c r="B2090" s="64">
        <f t="shared" si="67"/>
        <v>45653</v>
      </c>
      <c r="C2090" s="65">
        <f t="shared" si="66"/>
        <v>6</v>
      </c>
      <c r="D2090" s="65">
        <f>IF(ISNUMBER(MATCH(B2090,Holidays!$E$5:$E$134,0)),1,'Data Export'!C2090)</f>
        <v>6</v>
      </c>
      <c r="E2090" s="66">
        <v>1</v>
      </c>
      <c r="F2090" s="66" t="str">
        <f ca="1">OFFSET('ToU Table'!$B$6,'Data Export'!E2090-1,'Data Export'!D2090-1)</f>
        <v>Off-peak</v>
      </c>
      <c r="G2090" s="66">
        <v>116</v>
      </c>
      <c r="H2090" s="66">
        <v>172.22</v>
      </c>
      <c r="I2090" s="66">
        <v>25</v>
      </c>
    </row>
    <row r="2091" spans="2:9">
      <c r="B2091" s="64">
        <f t="shared" si="67"/>
        <v>45653</v>
      </c>
      <c r="C2091" s="65">
        <f t="shared" ref="C2091:C2154" si="68">WEEKDAY(B2091)</f>
        <v>6</v>
      </c>
      <c r="D2091" s="65">
        <f>IF(ISNUMBER(MATCH(B2091,Holidays!$E$5:$E$134,0)),1,'Data Export'!C2091)</f>
        <v>6</v>
      </c>
      <c r="E2091" s="66">
        <v>2</v>
      </c>
      <c r="F2091" s="66" t="str">
        <f ca="1">OFFSET('ToU Table'!$B$6,'Data Export'!E2091-1,'Data Export'!D2091-1)</f>
        <v>Off-peak</v>
      </c>
      <c r="G2091" s="66">
        <v>116</v>
      </c>
      <c r="H2091" s="66">
        <v>175.63</v>
      </c>
      <c r="I2091" s="66">
        <v>28.2</v>
      </c>
    </row>
    <row r="2092" spans="2:9">
      <c r="B2092" s="64">
        <f t="shared" si="67"/>
        <v>45653</v>
      </c>
      <c r="C2092" s="65">
        <f t="shared" si="68"/>
        <v>6</v>
      </c>
      <c r="D2092" s="65">
        <f>IF(ISNUMBER(MATCH(B2092,Holidays!$E$5:$E$134,0)),1,'Data Export'!C2092)</f>
        <v>6</v>
      </c>
      <c r="E2092" s="66">
        <v>3</v>
      </c>
      <c r="F2092" s="66" t="str">
        <f ca="1">OFFSET('ToU Table'!$B$6,'Data Export'!E2092-1,'Data Export'!D2092-1)</f>
        <v>Off-peak</v>
      </c>
      <c r="G2092" s="66">
        <v>116</v>
      </c>
      <c r="H2092" s="66">
        <v>175.63</v>
      </c>
      <c r="I2092" s="66">
        <v>30.8</v>
      </c>
    </row>
    <row r="2093" spans="2:9">
      <c r="B2093" s="64">
        <f t="shared" si="67"/>
        <v>45653</v>
      </c>
      <c r="C2093" s="65">
        <f t="shared" si="68"/>
        <v>6</v>
      </c>
      <c r="D2093" s="65">
        <f>IF(ISNUMBER(MATCH(B2093,Holidays!$E$5:$E$134,0)),1,'Data Export'!C2093)</f>
        <v>6</v>
      </c>
      <c r="E2093" s="66">
        <v>4</v>
      </c>
      <c r="F2093" s="66" t="str">
        <f ca="1">OFFSET('ToU Table'!$B$6,'Data Export'!E2093-1,'Data Export'!D2093-1)</f>
        <v>Off-peak</v>
      </c>
      <c r="G2093" s="66">
        <v>116</v>
      </c>
      <c r="H2093" s="66">
        <v>175.63</v>
      </c>
      <c r="I2093" s="66">
        <v>30.8</v>
      </c>
    </row>
    <row r="2094" spans="2:9">
      <c r="B2094" s="64">
        <f t="shared" si="67"/>
        <v>45653</v>
      </c>
      <c r="C2094" s="65">
        <f t="shared" si="68"/>
        <v>6</v>
      </c>
      <c r="D2094" s="65">
        <f>IF(ISNUMBER(MATCH(B2094,Holidays!$E$5:$E$134,0)),1,'Data Export'!C2094)</f>
        <v>6</v>
      </c>
      <c r="E2094" s="66">
        <v>5</v>
      </c>
      <c r="F2094" s="66" t="str">
        <f ca="1">OFFSET('ToU Table'!$B$6,'Data Export'!E2094-1,'Data Export'!D2094-1)</f>
        <v>Off-peak</v>
      </c>
      <c r="G2094" s="66">
        <v>116</v>
      </c>
      <c r="H2094" s="66">
        <v>175.88</v>
      </c>
      <c r="I2094" s="66">
        <v>30.8</v>
      </c>
    </row>
    <row r="2095" spans="2:9">
      <c r="B2095" s="64">
        <f t="shared" si="67"/>
        <v>45653</v>
      </c>
      <c r="C2095" s="65">
        <f t="shared" si="68"/>
        <v>6</v>
      </c>
      <c r="D2095" s="65">
        <f>IF(ISNUMBER(MATCH(B2095,Holidays!$E$5:$E$134,0)),1,'Data Export'!C2095)</f>
        <v>6</v>
      </c>
      <c r="E2095" s="66">
        <v>6</v>
      </c>
      <c r="F2095" s="66" t="str">
        <f ca="1">OFFSET('ToU Table'!$B$6,'Data Export'!E2095-1,'Data Export'!D2095-1)</f>
        <v>Off-peak</v>
      </c>
      <c r="G2095" s="66">
        <v>116</v>
      </c>
      <c r="H2095" s="66">
        <v>281.76</v>
      </c>
      <c r="I2095" s="66">
        <v>65</v>
      </c>
    </row>
    <row r="2096" spans="2:9">
      <c r="B2096" s="64">
        <f t="shared" si="67"/>
        <v>45653</v>
      </c>
      <c r="C2096" s="65">
        <f t="shared" si="68"/>
        <v>6</v>
      </c>
      <c r="D2096" s="65">
        <f>IF(ISNUMBER(MATCH(B2096,Holidays!$E$5:$E$134,0)),1,'Data Export'!C2096)</f>
        <v>6</v>
      </c>
      <c r="E2096" s="66">
        <v>7</v>
      </c>
      <c r="F2096" s="66" t="str">
        <f ca="1">OFFSET('ToU Table'!$B$6,'Data Export'!E2096-1,'Data Export'!D2096-1)</f>
        <v>Standard</v>
      </c>
      <c r="G2096" s="66">
        <v>106</v>
      </c>
      <c r="H2096" s="66">
        <v>295</v>
      </c>
      <c r="I2096" s="66">
        <v>80</v>
      </c>
    </row>
    <row r="2097" spans="2:9">
      <c r="B2097" s="64">
        <f t="shared" si="67"/>
        <v>45653</v>
      </c>
      <c r="C2097" s="65">
        <f t="shared" si="68"/>
        <v>6</v>
      </c>
      <c r="D2097" s="65">
        <f>IF(ISNUMBER(MATCH(B2097,Holidays!$E$5:$E$134,0)),1,'Data Export'!C2097)</f>
        <v>6</v>
      </c>
      <c r="E2097" s="66">
        <v>8</v>
      </c>
      <c r="F2097" s="66" t="str">
        <f ca="1">OFFSET('ToU Table'!$B$6,'Data Export'!E2097-1,'Data Export'!D2097-1)</f>
        <v>Peak</v>
      </c>
      <c r="G2097" s="66">
        <v>126</v>
      </c>
      <c r="H2097" s="66">
        <v>251</v>
      </c>
      <c r="I2097" s="66">
        <v>67</v>
      </c>
    </row>
    <row r="2098" spans="2:9">
      <c r="B2098" s="64">
        <f t="shared" si="67"/>
        <v>45653</v>
      </c>
      <c r="C2098" s="65">
        <f t="shared" si="68"/>
        <v>6</v>
      </c>
      <c r="D2098" s="65">
        <f>IF(ISNUMBER(MATCH(B2098,Holidays!$E$5:$E$134,0)),1,'Data Export'!C2098)</f>
        <v>6</v>
      </c>
      <c r="E2098" s="66">
        <v>9</v>
      </c>
      <c r="F2098" s="66" t="str">
        <f ca="1">OFFSET('ToU Table'!$B$6,'Data Export'!E2098-1,'Data Export'!D2098-1)</f>
        <v>Peak</v>
      </c>
      <c r="G2098" s="66">
        <v>126</v>
      </c>
      <c r="H2098" s="66">
        <v>295</v>
      </c>
      <c r="I2098" s="66">
        <v>76</v>
      </c>
    </row>
    <row r="2099" spans="2:9">
      <c r="B2099" s="64">
        <f t="shared" si="67"/>
        <v>45653</v>
      </c>
      <c r="C2099" s="65">
        <f t="shared" si="68"/>
        <v>6</v>
      </c>
      <c r="D2099" s="65">
        <f>IF(ISNUMBER(MATCH(B2099,Holidays!$E$5:$E$134,0)),1,'Data Export'!C2099)</f>
        <v>6</v>
      </c>
      <c r="E2099" s="66">
        <v>10</v>
      </c>
      <c r="F2099" s="66" t="str">
        <f ca="1">OFFSET('ToU Table'!$B$6,'Data Export'!E2099-1,'Data Export'!D2099-1)</f>
        <v>Peak</v>
      </c>
      <c r="G2099" s="66">
        <v>64.38</v>
      </c>
      <c r="H2099" s="66">
        <v>231</v>
      </c>
      <c r="I2099" s="66">
        <v>83</v>
      </c>
    </row>
    <row r="2100" spans="2:9">
      <c r="B2100" s="64">
        <f t="shared" si="67"/>
        <v>45653</v>
      </c>
      <c r="C2100" s="65">
        <f t="shared" si="68"/>
        <v>6</v>
      </c>
      <c r="D2100" s="65">
        <f>IF(ISNUMBER(MATCH(B2100,Holidays!$E$5:$E$134,0)),1,'Data Export'!C2100)</f>
        <v>6</v>
      </c>
      <c r="E2100" s="66">
        <v>11</v>
      </c>
      <c r="F2100" s="66" t="str">
        <f ca="1">OFFSET('ToU Table'!$B$6,'Data Export'!E2100-1,'Data Export'!D2100-1)</f>
        <v>Standard</v>
      </c>
      <c r="G2100" s="66">
        <v>86</v>
      </c>
      <c r="H2100" s="66">
        <v>139</v>
      </c>
      <c r="I2100" s="66">
        <v>91</v>
      </c>
    </row>
    <row r="2101" spans="2:9">
      <c r="B2101" s="64">
        <f t="shared" si="67"/>
        <v>45653</v>
      </c>
      <c r="C2101" s="65">
        <f t="shared" si="68"/>
        <v>6</v>
      </c>
      <c r="D2101" s="65">
        <f>IF(ISNUMBER(MATCH(B2101,Holidays!$E$5:$E$134,0)),1,'Data Export'!C2101)</f>
        <v>6</v>
      </c>
      <c r="E2101" s="66">
        <v>12</v>
      </c>
      <c r="F2101" s="66" t="str">
        <f ca="1">OFFSET('ToU Table'!$B$6,'Data Export'!E2101-1,'Data Export'!D2101-1)</f>
        <v>Standard</v>
      </c>
      <c r="G2101" s="66">
        <v>86</v>
      </c>
      <c r="H2101" s="66">
        <v>139</v>
      </c>
      <c r="I2101" s="66">
        <v>91</v>
      </c>
    </row>
    <row r="2102" spans="2:9">
      <c r="B2102" s="64">
        <f t="shared" si="67"/>
        <v>45653</v>
      </c>
      <c r="C2102" s="65">
        <f t="shared" si="68"/>
        <v>6</v>
      </c>
      <c r="D2102" s="65">
        <f>IF(ISNUMBER(MATCH(B2102,Holidays!$E$5:$E$134,0)),1,'Data Export'!C2102)</f>
        <v>6</v>
      </c>
      <c r="E2102" s="66">
        <v>13</v>
      </c>
      <c r="F2102" s="66" t="str">
        <f ca="1">OFFSET('ToU Table'!$B$6,'Data Export'!E2102-1,'Data Export'!D2102-1)</f>
        <v>Standard</v>
      </c>
      <c r="G2102" s="66">
        <v>86</v>
      </c>
      <c r="H2102" s="66">
        <v>139</v>
      </c>
      <c r="I2102" s="66">
        <v>97</v>
      </c>
    </row>
    <row r="2103" spans="2:9">
      <c r="B2103" s="64">
        <f t="shared" si="67"/>
        <v>45653</v>
      </c>
      <c r="C2103" s="65">
        <f t="shared" si="68"/>
        <v>6</v>
      </c>
      <c r="D2103" s="65">
        <f>IF(ISNUMBER(MATCH(B2103,Holidays!$E$5:$E$134,0)),1,'Data Export'!C2103)</f>
        <v>6</v>
      </c>
      <c r="E2103" s="66">
        <v>14</v>
      </c>
      <c r="F2103" s="66" t="str">
        <f ca="1">OFFSET('ToU Table'!$B$6,'Data Export'!E2103-1,'Data Export'!D2103-1)</f>
        <v>Standard</v>
      </c>
      <c r="G2103" s="66">
        <v>86</v>
      </c>
      <c r="H2103" s="66">
        <v>139</v>
      </c>
      <c r="I2103" s="66">
        <v>93</v>
      </c>
    </row>
    <row r="2104" spans="2:9">
      <c r="B2104" s="64">
        <f t="shared" si="67"/>
        <v>45653</v>
      </c>
      <c r="C2104" s="65">
        <f t="shared" si="68"/>
        <v>6</v>
      </c>
      <c r="D2104" s="65">
        <f>IF(ISNUMBER(MATCH(B2104,Holidays!$E$5:$E$134,0)),1,'Data Export'!C2104)</f>
        <v>6</v>
      </c>
      <c r="E2104" s="66">
        <v>15</v>
      </c>
      <c r="F2104" s="66" t="str">
        <f ca="1">OFFSET('ToU Table'!$B$6,'Data Export'!E2104-1,'Data Export'!D2104-1)</f>
        <v>Standard</v>
      </c>
      <c r="G2104" s="66">
        <v>106</v>
      </c>
      <c r="H2104" s="66">
        <v>229.45</v>
      </c>
      <c r="I2104" s="66">
        <v>91</v>
      </c>
    </row>
    <row r="2105" spans="2:9">
      <c r="B2105" s="64">
        <f t="shared" si="67"/>
        <v>45653</v>
      </c>
      <c r="C2105" s="65">
        <f t="shared" si="68"/>
        <v>6</v>
      </c>
      <c r="D2105" s="65">
        <f>IF(ISNUMBER(MATCH(B2105,Holidays!$E$5:$E$134,0)),1,'Data Export'!C2105)</f>
        <v>6</v>
      </c>
      <c r="E2105" s="66">
        <v>16</v>
      </c>
      <c r="F2105" s="66" t="str">
        <f ca="1">OFFSET('ToU Table'!$B$6,'Data Export'!E2105-1,'Data Export'!D2105-1)</f>
        <v>Standard</v>
      </c>
      <c r="G2105" s="66">
        <v>116</v>
      </c>
      <c r="H2105" s="66">
        <v>229.45</v>
      </c>
      <c r="I2105" s="66">
        <v>68.400000000000006</v>
      </c>
    </row>
    <row r="2106" spans="2:9">
      <c r="B2106" s="64">
        <f t="shared" si="67"/>
        <v>45653</v>
      </c>
      <c r="C2106" s="65">
        <f t="shared" si="68"/>
        <v>6</v>
      </c>
      <c r="D2106" s="65">
        <f>IF(ISNUMBER(MATCH(B2106,Holidays!$E$5:$E$134,0)),1,'Data Export'!C2106)</f>
        <v>6</v>
      </c>
      <c r="E2106" s="66">
        <v>17</v>
      </c>
      <c r="F2106" s="66" t="str">
        <f ca="1">OFFSET('ToU Table'!$B$6,'Data Export'!E2106-1,'Data Export'!D2106-1)</f>
        <v>Standard</v>
      </c>
      <c r="G2106" s="66">
        <v>106</v>
      </c>
      <c r="H2106" s="66">
        <v>208.95</v>
      </c>
      <c r="I2106" s="66">
        <v>68.400000000000006</v>
      </c>
    </row>
    <row r="2107" spans="2:9">
      <c r="B2107" s="64">
        <f t="shared" si="67"/>
        <v>45653</v>
      </c>
      <c r="C2107" s="65">
        <f t="shared" si="68"/>
        <v>6</v>
      </c>
      <c r="D2107" s="65">
        <f>IF(ISNUMBER(MATCH(B2107,Holidays!$E$5:$E$134,0)),1,'Data Export'!C2107)</f>
        <v>6</v>
      </c>
      <c r="E2107" s="66">
        <v>18</v>
      </c>
      <c r="F2107" s="66" t="str">
        <f ca="1">OFFSET('ToU Table'!$B$6,'Data Export'!E2107-1,'Data Export'!D2107-1)</f>
        <v>Standard</v>
      </c>
      <c r="G2107" s="66">
        <v>121</v>
      </c>
      <c r="H2107" s="66">
        <v>139</v>
      </c>
      <c r="I2107" s="66">
        <v>0</v>
      </c>
    </row>
    <row r="2108" spans="2:9">
      <c r="B2108" s="64">
        <f t="shared" si="67"/>
        <v>45653</v>
      </c>
      <c r="C2108" s="65">
        <f t="shared" si="68"/>
        <v>6</v>
      </c>
      <c r="D2108" s="65">
        <f>IF(ISNUMBER(MATCH(B2108,Holidays!$E$5:$E$134,0)),1,'Data Export'!C2108)</f>
        <v>6</v>
      </c>
      <c r="E2108" s="66">
        <v>19</v>
      </c>
      <c r="F2108" s="66" t="str">
        <f ca="1">OFFSET('ToU Table'!$B$6,'Data Export'!E2108-1,'Data Export'!D2108-1)</f>
        <v>Peak</v>
      </c>
      <c r="G2108" s="66">
        <v>351.21</v>
      </c>
      <c r="H2108" s="66">
        <v>351.21</v>
      </c>
      <c r="I2108" s="66">
        <v>1.5</v>
      </c>
    </row>
    <row r="2109" spans="2:9">
      <c r="B2109" s="64">
        <f t="shared" si="67"/>
        <v>45653</v>
      </c>
      <c r="C2109" s="65">
        <f t="shared" si="68"/>
        <v>6</v>
      </c>
      <c r="D2109" s="65">
        <f>IF(ISNUMBER(MATCH(B2109,Holidays!$E$5:$E$134,0)),1,'Data Export'!C2109)</f>
        <v>6</v>
      </c>
      <c r="E2109" s="66">
        <v>20</v>
      </c>
      <c r="F2109" s="66" t="str">
        <f ca="1">OFFSET('ToU Table'!$B$6,'Data Export'!E2109-1,'Data Export'!D2109-1)</f>
        <v>Peak</v>
      </c>
      <c r="G2109" s="66">
        <v>351.21</v>
      </c>
      <c r="H2109" s="66">
        <v>351.21</v>
      </c>
      <c r="I2109" s="66">
        <v>1.5</v>
      </c>
    </row>
    <row r="2110" spans="2:9">
      <c r="B2110" s="64">
        <f t="shared" si="67"/>
        <v>45653</v>
      </c>
      <c r="C2110" s="65">
        <f t="shared" si="68"/>
        <v>6</v>
      </c>
      <c r="D2110" s="65">
        <f>IF(ISNUMBER(MATCH(B2110,Holidays!$E$5:$E$134,0)),1,'Data Export'!C2110)</f>
        <v>6</v>
      </c>
      <c r="E2110" s="66">
        <v>21</v>
      </c>
      <c r="F2110" s="66" t="str">
        <f ca="1">OFFSET('ToU Table'!$B$6,'Data Export'!E2110-1,'Data Export'!D2110-1)</f>
        <v>Peak</v>
      </c>
      <c r="G2110" s="66">
        <v>351.21</v>
      </c>
      <c r="H2110" s="66">
        <v>351.21</v>
      </c>
      <c r="I2110" s="66">
        <v>0</v>
      </c>
    </row>
    <row r="2111" spans="2:9">
      <c r="B2111" s="64">
        <f t="shared" si="67"/>
        <v>45653</v>
      </c>
      <c r="C2111" s="65">
        <f t="shared" si="68"/>
        <v>6</v>
      </c>
      <c r="D2111" s="65">
        <f>IF(ISNUMBER(MATCH(B2111,Holidays!$E$5:$E$134,0)),1,'Data Export'!C2111)</f>
        <v>6</v>
      </c>
      <c r="E2111" s="66">
        <v>22</v>
      </c>
      <c r="F2111" s="66" t="str">
        <f ca="1">OFFSET('ToU Table'!$B$6,'Data Export'!E2111-1,'Data Export'!D2111-1)</f>
        <v>Standard</v>
      </c>
      <c r="G2111" s="66">
        <v>248.68</v>
      </c>
      <c r="H2111" s="66">
        <v>250</v>
      </c>
      <c r="I2111" s="66">
        <v>0</v>
      </c>
    </row>
    <row r="2112" spans="2:9">
      <c r="B2112" s="64">
        <f t="shared" si="67"/>
        <v>45653</v>
      </c>
      <c r="C2112" s="65">
        <f t="shared" si="68"/>
        <v>6</v>
      </c>
      <c r="D2112" s="65">
        <f>IF(ISNUMBER(MATCH(B2112,Holidays!$E$5:$E$134,0)),1,'Data Export'!C2112)</f>
        <v>6</v>
      </c>
      <c r="E2112" s="66">
        <v>23</v>
      </c>
      <c r="F2112" s="66" t="str">
        <f ca="1">OFFSET('ToU Table'!$B$6,'Data Export'!E2112-1,'Data Export'!D2112-1)</f>
        <v>Off-peak</v>
      </c>
      <c r="G2112" s="66">
        <v>174.65</v>
      </c>
      <c r="H2112" s="66">
        <v>175.88</v>
      </c>
      <c r="I2112" s="66">
        <v>5</v>
      </c>
    </row>
    <row r="2113" spans="2:9">
      <c r="B2113" s="64">
        <f t="shared" si="67"/>
        <v>45653</v>
      </c>
      <c r="C2113" s="65">
        <f t="shared" si="68"/>
        <v>6</v>
      </c>
      <c r="D2113" s="65">
        <f>IF(ISNUMBER(MATCH(B2113,Holidays!$E$5:$E$134,0)),1,'Data Export'!C2113)</f>
        <v>6</v>
      </c>
      <c r="E2113" s="66">
        <v>24</v>
      </c>
      <c r="F2113" s="66" t="str">
        <f ca="1">OFFSET('ToU Table'!$B$6,'Data Export'!E2113-1,'Data Export'!D2113-1)</f>
        <v>Off-peak</v>
      </c>
      <c r="G2113" s="66">
        <v>170.9</v>
      </c>
      <c r="H2113" s="66">
        <v>173</v>
      </c>
      <c r="I2113" s="66">
        <v>5</v>
      </c>
    </row>
    <row r="2114" spans="2:9">
      <c r="B2114" s="64">
        <f t="shared" si="67"/>
        <v>45654</v>
      </c>
      <c r="C2114" s="65">
        <f t="shared" si="68"/>
        <v>7</v>
      </c>
      <c r="D2114" s="65">
        <f>IF(ISNUMBER(MATCH(B2114,Holidays!$E$5:$E$134,0)),1,'Data Export'!C2114)</f>
        <v>7</v>
      </c>
      <c r="E2114" s="66">
        <v>1</v>
      </c>
      <c r="F2114" s="66" t="str">
        <f ca="1">OFFSET('ToU Table'!$B$6,'Data Export'!E2114-1,'Data Export'!D2114-1)</f>
        <v>Off-peak</v>
      </c>
      <c r="G2114" s="66">
        <v>164.93</v>
      </c>
      <c r="H2114" s="66">
        <v>186.88</v>
      </c>
      <c r="I2114" s="66">
        <v>55</v>
      </c>
    </row>
    <row r="2115" spans="2:9">
      <c r="B2115" s="64">
        <f t="shared" ref="B2115:B2178" si="69">B2091+1</f>
        <v>45654</v>
      </c>
      <c r="C2115" s="65">
        <f t="shared" si="68"/>
        <v>7</v>
      </c>
      <c r="D2115" s="65">
        <f>IF(ISNUMBER(MATCH(B2115,Holidays!$E$5:$E$134,0)),1,'Data Export'!C2115)</f>
        <v>7</v>
      </c>
      <c r="E2115" s="66">
        <v>2</v>
      </c>
      <c r="F2115" s="66" t="str">
        <f ca="1">OFFSET('ToU Table'!$B$6,'Data Export'!E2115-1,'Data Export'!D2115-1)</f>
        <v>Off-peak</v>
      </c>
      <c r="G2115" s="66">
        <v>164.95</v>
      </c>
      <c r="H2115" s="66">
        <v>187</v>
      </c>
      <c r="I2115" s="66">
        <v>55</v>
      </c>
    </row>
    <row r="2116" spans="2:9">
      <c r="B2116" s="64">
        <f t="shared" si="69"/>
        <v>45654</v>
      </c>
      <c r="C2116" s="65">
        <f t="shared" si="68"/>
        <v>7</v>
      </c>
      <c r="D2116" s="65">
        <f>IF(ISNUMBER(MATCH(B2116,Holidays!$E$5:$E$134,0)),1,'Data Export'!C2116)</f>
        <v>7</v>
      </c>
      <c r="E2116" s="66">
        <v>3</v>
      </c>
      <c r="F2116" s="66" t="str">
        <f ca="1">OFFSET('ToU Table'!$B$6,'Data Export'!E2116-1,'Data Export'!D2116-1)</f>
        <v>Off-peak</v>
      </c>
      <c r="G2116" s="66">
        <v>164.91</v>
      </c>
      <c r="H2116" s="66">
        <v>187.32</v>
      </c>
      <c r="I2116" s="66">
        <v>58</v>
      </c>
    </row>
    <row r="2117" spans="2:9">
      <c r="B2117" s="64">
        <f t="shared" si="69"/>
        <v>45654</v>
      </c>
      <c r="C2117" s="65">
        <f t="shared" si="68"/>
        <v>7</v>
      </c>
      <c r="D2117" s="65">
        <f>IF(ISNUMBER(MATCH(B2117,Holidays!$E$5:$E$134,0)),1,'Data Export'!C2117)</f>
        <v>7</v>
      </c>
      <c r="E2117" s="66">
        <v>4</v>
      </c>
      <c r="F2117" s="66" t="str">
        <f ca="1">OFFSET('ToU Table'!$B$6,'Data Export'!E2117-1,'Data Export'!D2117-1)</f>
        <v>Off-peak</v>
      </c>
      <c r="G2117" s="66">
        <v>126</v>
      </c>
      <c r="H2117" s="66">
        <v>186.81</v>
      </c>
      <c r="I2117" s="66">
        <v>62</v>
      </c>
    </row>
    <row r="2118" spans="2:9">
      <c r="B2118" s="64">
        <f t="shared" si="69"/>
        <v>45654</v>
      </c>
      <c r="C2118" s="65">
        <f t="shared" si="68"/>
        <v>7</v>
      </c>
      <c r="D2118" s="65">
        <f>IF(ISNUMBER(MATCH(B2118,Holidays!$E$5:$E$134,0)),1,'Data Export'!C2118)</f>
        <v>7</v>
      </c>
      <c r="E2118" s="66">
        <v>5</v>
      </c>
      <c r="F2118" s="66" t="str">
        <f ca="1">OFFSET('ToU Table'!$B$6,'Data Export'!E2118-1,'Data Export'!D2118-1)</f>
        <v>Off-peak</v>
      </c>
      <c r="G2118" s="66">
        <v>126</v>
      </c>
      <c r="H2118" s="66">
        <v>203.4</v>
      </c>
      <c r="I2118" s="66">
        <v>65</v>
      </c>
    </row>
    <row r="2119" spans="2:9">
      <c r="B2119" s="64">
        <f t="shared" si="69"/>
        <v>45654</v>
      </c>
      <c r="C2119" s="65">
        <f t="shared" si="68"/>
        <v>7</v>
      </c>
      <c r="D2119" s="65">
        <f>IF(ISNUMBER(MATCH(B2119,Holidays!$E$5:$E$134,0)),1,'Data Export'!C2119)</f>
        <v>7</v>
      </c>
      <c r="E2119" s="66">
        <v>6</v>
      </c>
      <c r="F2119" s="66" t="str">
        <f ca="1">OFFSET('ToU Table'!$B$6,'Data Export'!E2119-1,'Data Export'!D2119-1)</f>
        <v>Off-peak</v>
      </c>
      <c r="G2119" s="66">
        <v>164.96</v>
      </c>
      <c r="H2119" s="66">
        <v>347.15</v>
      </c>
      <c r="I2119" s="66">
        <v>60</v>
      </c>
    </row>
    <row r="2120" spans="2:9">
      <c r="B2120" s="64">
        <f t="shared" si="69"/>
        <v>45654</v>
      </c>
      <c r="C2120" s="65">
        <f t="shared" si="68"/>
        <v>7</v>
      </c>
      <c r="D2120" s="65">
        <f>IF(ISNUMBER(MATCH(B2120,Holidays!$E$5:$E$134,0)),1,'Data Export'!C2120)</f>
        <v>7</v>
      </c>
      <c r="E2120" s="66">
        <v>7</v>
      </c>
      <c r="F2120" s="66" t="str">
        <f ca="1">OFFSET('ToU Table'!$B$6,'Data Export'!E2120-1,'Data Export'!D2120-1)</f>
        <v>Off-peak</v>
      </c>
      <c r="G2120" s="66">
        <v>115.99</v>
      </c>
      <c r="H2120" s="66">
        <v>347.15</v>
      </c>
      <c r="I2120" s="66">
        <v>100</v>
      </c>
    </row>
    <row r="2121" spans="2:9">
      <c r="B2121" s="64">
        <f t="shared" si="69"/>
        <v>45654</v>
      </c>
      <c r="C2121" s="65">
        <f t="shared" si="68"/>
        <v>7</v>
      </c>
      <c r="D2121" s="65">
        <f>IF(ISNUMBER(MATCH(B2121,Holidays!$E$5:$E$134,0)),1,'Data Export'!C2121)</f>
        <v>7</v>
      </c>
      <c r="E2121" s="66">
        <v>8</v>
      </c>
      <c r="F2121" s="66" t="str">
        <f ca="1">OFFSET('ToU Table'!$B$6,'Data Export'!E2121-1,'Data Export'!D2121-1)</f>
        <v>Standard</v>
      </c>
      <c r="G2121" s="66">
        <v>116</v>
      </c>
      <c r="H2121" s="66">
        <v>200</v>
      </c>
      <c r="I2121" s="66">
        <v>80</v>
      </c>
    </row>
    <row r="2122" spans="2:9">
      <c r="B2122" s="64">
        <f t="shared" si="69"/>
        <v>45654</v>
      </c>
      <c r="C2122" s="65">
        <f t="shared" si="68"/>
        <v>7</v>
      </c>
      <c r="D2122" s="65">
        <f>IF(ISNUMBER(MATCH(B2122,Holidays!$E$5:$E$134,0)),1,'Data Export'!C2122)</f>
        <v>7</v>
      </c>
      <c r="E2122" s="66">
        <v>9</v>
      </c>
      <c r="F2122" s="66" t="str">
        <f ca="1">OFFSET('ToU Table'!$B$6,'Data Export'!E2122-1,'Data Export'!D2122-1)</f>
        <v>Standard</v>
      </c>
      <c r="G2122" s="66">
        <v>99.96</v>
      </c>
      <c r="H2122" s="66">
        <v>200</v>
      </c>
      <c r="I2122" s="66">
        <v>110</v>
      </c>
    </row>
    <row r="2123" spans="2:9">
      <c r="B2123" s="64">
        <f t="shared" si="69"/>
        <v>45654</v>
      </c>
      <c r="C2123" s="65">
        <f t="shared" si="68"/>
        <v>7</v>
      </c>
      <c r="D2123" s="65">
        <f>IF(ISNUMBER(MATCH(B2123,Holidays!$E$5:$E$134,0)),1,'Data Export'!C2123)</f>
        <v>7</v>
      </c>
      <c r="E2123" s="66">
        <v>10</v>
      </c>
      <c r="F2123" s="66" t="str">
        <f ca="1">OFFSET('ToU Table'!$B$6,'Data Export'!E2123-1,'Data Export'!D2123-1)</f>
        <v>Standard</v>
      </c>
      <c r="G2123" s="66">
        <v>86</v>
      </c>
      <c r="H2123" s="66">
        <v>224.45</v>
      </c>
      <c r="I2123" s="66">
        <v>110</v>
      </c>
    </row>
    <row r="2124" spans="2:9">
      <c r="B2124" s="64">
        <f t="shared" si="69"/>
        <v>45654</v>
      </c>
      <c r="C2124" s="65">
        <f t="shared" si="68"/>
        <v>7</v>
      </c>
      <c r="D2124" s="65">
        <f>IF(ISNUMBER(MATCH(B2124,Holidays!$E$5:$E$134,0)),1,'Data Export'!C2124)</f>
        <v>7</v>
      </c>
      <c r="E2124" s="66">
        <v>11</v>
      </c>
      <c r="F2124" s="66" t="str">
        <f ca="1">OFFSET('ToU Table'!$B$6,'Data Export'!E2124-1,'Data Export'!D2124-1)</f>
        <v>Standard</v>
      </c>
      <c r="G2124" s="66">
        <v>56.1</v>
      </c>
      <c r="H2124" s="66">
        <v>224.45</v>
      </c>
      <c r="I2124" s="66">
        <v>160</v>
      </c>
    </row>
    <row r="2125" spans="2:9">
      <c r="B2125" s="64">
        <f t="shared" si="69"/>
        <v>45654</v>
      </c>
      <c r="C2125" s="65">
        <f t="shared" si="68"/>
        <v>7</v>
      </c>
      <c r="D2125" s="65">
        <f>IF(ISNUMBER(MATCH(B2125,Holidays!$E$5:$E$134,0)),1,'Data Export'!C2125)</f>
        <v>7</v>
      </c>
      <c r="E2125" s="66">
        <v>12</v>
      </c>
      <c r="F2125" s="66" t="str">
        <f ca="1">OFFSET('ToU Table'!$B$6,'Data Export'!E2125-1,'Data Export'!D2125-1)</f>
        <v>Standard</v>
      </c>
      <c r="G2125" s="66">
        <v>56.1</v>
      </c>
      <c r="H2125" s="66">
        <v>224.45</v>
      </c>
      <c r="I2125" s="66">
        <v>160</v>
      </c>
    </row>
    <row r="2126" spans="2:9">
      <c r="B2126" s="64">
        <f t="shared" si="69"/>
        <v>45654</v>
      </c>
      <c r="C2126" s="65">
        <f t="shared" si="68"/>
        <v>7</v>
      </c>
      <c r="D2126" s="65">
        <f>IF(ISNUMBER(MATCH(B2126,Holidays!$E$5:$E$134,0)),1,'Data Export'!C2126)</f>
        <v>7</v>
      </c>
      <c r="E2126" s="66">
        <v>13</v>
      </c>
      <c r="F2126" s="66" t="str">
        <f ca="1">OFFSET('ToU Table'!$B$6,'Data Export'!E2126-1,'Data Export'!D2126-1)</f>
        <v>Off-peak</v>
      </c>
      <c r="G2126" s="66">
        <v>56.1</v>
      </c>
      <c r="H2126" s="66">
        <v>164.93</v>
      </c>
      <c r="I2126" s="66">
        <v>150</v>
      </c>
    </row>
    <row r="2127" spans="2:9">
      <c r="B2127" s="64">
        <f t="shared" si="69"/>
        <v>45654</v>
      </c>
      <c r="C2127" s="65">
        <f t="shared" si="68"/>
        <v>7</v>
      </c>
      <c r="D2127" s="65">
        <f>IF(ISNUMBER(MATCH(B2127,Holidays!$E$5:$E$134,0)),1,'Data Export'!C2127)</f>
        <v>7</v>
      </c>
      <c r="E2127" s="66">
        <v>14</v>
      </c>
      <c r="F2127" s="66" t="str">
        <f ca="1">OFFSET('ToU Table'!$B$6,'Data Export'!E2127-1,'Data Export'!D2127-1)</f>
        <v>Off-peak</v>
      </c>
      <c r="G2127" s="66">
        <v>56.1</v>
      </c>
      <c r="H2127" s="66">
        <v>164.93</v>
      </c>
      <c r="I2127" s="66">
        <v>145</v>
      </c>
    </row>
    <row r="2128" spans="2:9">
      <c r="B2128" s="64">
        <f t="shared" si="69"/>
        <v>45654</v>
      </c>
      <c r="C2128" s="65">
        <f t="shared" si="68"/>
        <v>7</v>
      </c>
      <c r="D2128" s="65">
        <f>IF(ISNUMBER(MATCH(B2128,Holidays!$E$5:$E$134,0)),1,'Data Export'!C2128)</f>
        <v>7</v>
      </c>
      <c r="E2128" s="66">
        <v>15</v>
      </c>
      <c r="F2128" s="66" t="str">
        <f ca="1">OFFSET('ToU Table'!$B$6,'Data Export'!E2128-1,'Data Export'!D2128-1)</f>
        <v>Off-peak</v>
      </c>
      <c r="G2128" s="66">
        <v>56.1</v>
      </c>
      <c r="H2128" s="66">
        <v>164.93</v>
      </c>
      <c r="I2128" s="66">
        <v>142</v>
      </c>
    </row>
    <row r="2129" spans="2:9">
      <c r="B2129" s="64">
        <f t="shared" si="69"/>
        <v>45654</v>
      </c>
      <c r="C2129" s="65">
        <f t="shared" si="68"/>
        <v>7</v>
      </c>
      <c r="D2129" s="65">
        <f>IF(ISNUMBER(MATCH(B2129,Holidays!$E$5:$E$134,0)),1,'Data Export'!C2129)</f>
        <v>7</v>
      </c>
      <c r="E2129" s="66">
        <v>16</v>
      </c>
      <c r="F2129" s="66" t="str">
        <f ca="1">OFFSET('ToU Table'!$B$6,'Data Export'!E2129-1,'Data Export'!D2129-1)</f>
        <v>Off-peak</v>
      </c>
      <c r="G2129" s="66">
        <v>85.99</v>
      </c>
      <c r="H2129" s="66">
        <v>183.98</v>
      </c>
      <c r="I2129" s="66">
        <v>152</v>
      </c>
    </row>
    <row r="2130" spans="2:9">
      <c r="B2130" s="64">
        <f t="shared" si="69"/>
        <v>45654</v>
      </c>
      <c r="C2130" s="65">
        <f t="shared" si="68"/>
        <v>7</v>
      </c>
      <c r="D2130" s="65">
        <f>IF(ISNUMBER(MATCH(B2130,Holidays!$E$5:$E$134,0)),1,'Data Export'!C2130)</f>
        <v>7</v>
      </c>
      <c r="E2130" s="66">
        <v>17</v>
      </c>
      <c r="F2130" s="66" t="str">
        <f ca="1">OFFSET('ToU Table'!$B$6,'Data Export'!E2130-1,'Data Export'!D2130-1)</f>
        <v>Off-peak</v>
      </c>
      <c r="G2130" s="66">
        <v>86</v>
      </c>
      <c r="H2130" s="66">
        <v>251.77</v>
      </c>
      <c r="I2130" s="66">
        <v>180</v>
      </c>
    </row>
    <row r="2131" spans="2:9">
      <c r="B2131" s="64">
        <f t="shared" si="69"/>
        <v>45654</v>
      </c>
      <c r="C2131" s="65">
        <f t="shared" si="68"/>
        <v>7</v>
      </c>
      <c r="D2131" s="65">
        <f>IF(ISNUMBER(MATCH(B2131,Holidays!$E$5:$E$134,0)),1,'Data Export'!C2131)</f>
        <v>7</v>
      </c>
      <c r="E2131" s="66">
        <v>18</v>
      </c>
      <c r="F2131" s="66" t="str">
        <f ca="1">OFFSET('ToU Table'!$B$6,'Data Export'!E2131-1,'Data Export'!D2131-1)</f>
        <v>Off-peak</v>
      </c>
      <c r="G2131" s="66">
        <v>164.96</v>
      </c>
      <c r="H2131" s="66">
        <v>347.15</v>
      </c>
      <c r="I2131" s="66">
        <v>55</v>
      </c>
    </row>
    <row r="2132" spans="2:9">
      <c r="B2132" s="64">
        <f t="shared" si="69"/>
        <v>45654</v>
      </c>
      <c r="C2132" s="65">
        <f t="shared" si="68"/>
        <v>7</v>
      </c>
      <c r="D2132" s="65">
        <f>IF(ISNUMBER(MATCH(B2132,Holidays!$E$5:$E$134,0)),1,'Data Export'!C2132)</f>
        <v>7</v>
      </c>
      <c r="E2132" s="66">
        <v>19</v>
      </c>
      <c r="F2132" s="66" t="str">
        <f ca="1">OFFSET('ToU Table'!$B$6,'Data Export'!E2132-1,'Data Export'!D2132-1)</f>
        <v>Standard</v>
      </c>
      <c r="G2132" s="66">
        <v>347.15</v>
      </c>
      <c r="H2132" s="66">
        <v>347.15</v>
      </c>
      <c r="I2132" s="66">
        <v>5</v>
      </c>
    </row>
    <row r="2133" spans="2:9">
      <c r="B2133" s="64">
        <f t="shared" si="69"/>
        <v>45654</v>
      </c>
      <c r="C2133" s="65">
        <f t="shared" si="68"/>
        <v>7</v>
      </c>
      <c r="D2133" s="65">
        <f>IF(ISNUMBER(MATCH(B2133,Holidays!$E$5:$E$134,0)),1,'Data Export'!C2133)</f>
        <v>7</v>
      </c>
      <c r="E2133" s="66">
        <v>20</v>
      </c>
      <c r="F2133" s="66" t="str">
        <f ca="1">OFFSET('ToU Table'!$B$6,'Data Export'!E2133-1,'Data Export'!D2133-1)</f>
        <v>Standard</v>
      </c>
      <c r="G2133" s="66">
        <v>347.15</v>
      </c>
      <c r="H2133" s="66">
        <v>347.15</v>
      </c>
      <c r="I2133" s="66">
        <v>20</v>
      </c>
    </row>
    <row r="2134" spans="2:9">
      <c r="B2134" s="64">
        <f t="shared" si="69"/>
        <v>45654</v>
      </c>
      <c r="C2134" s="65">
        <f t="shared" si="68"/>
        <v>7</v>
      </c>
      <c r="D2134" s="65">
        <f>IF(ISNUMBER(MATCH(B2134,Holidays!$E$5:$E$134,0)),1,'Data Export'!C2134)</f>
        <v>7</v>
      </c>
      <c r="E2134" s="66">
        <v>21</v>
      </c>
      <c r="F2134" s="66" t="str">
        <f ca="1">OFFSET('ToU Table'!$B$6,'Data Export'!E2134-1,'Data Export'!D2134-1)</f>
        <v>Off-peak</v>
      </c>
      <c r="G2134" s="66">
        <v>347.15</v>
      </c>
      <c r="H2134" s="66">
        <v>347.15</v>
      </c>
      <c r="I2134" s="66">
        <v>25</v>
      </c>
    </row>
    <row r="2135" spans="2:9">
      <c r="B2135" s="64">
        <f t="shared" si="69"/>
        <v>45654</v>
      </c>
      <c r="C2135" s="65">
        <f t="shared" si="68"/>
        <v>7</v>
      </c>
      <c r="D2135" s="65">
        <f>IF(ISNUMBER(MATCH(B2135,Holidays!$E$5:$E$134,0)),1,'Data Export'!C2135)</f>
        <v>7</v>
      </c>
      <c r="E2135" s="66">
        <v>22</v>
      </c>
      <c r="F2135" s="66" t="str">
        <f ca="1">OFFSET('ToU Table'!$B$6,'Data Export'!E2135-1,'Data Export'!D2135-1)</f>
        <v>Off-peak</v>
      </c>
      <c r="G2135" s="66">
        <v>243.88</v>
      </c>
      <c r="H2135" s="66">
        <v>245.41</v>
      </c>
      <c r="I2135" s="66">
        <v>15</v>
      </c>
    </row>
    <row r="2136" spans="2:9">
      <c r="B2136" s="64">
        <f t="shared" si="69"/>
        <v>45654</v>
      </c>
      <c r="C2136" s="65">
        <f t="shared" si="68"/>
        <v>7</v>
      </c>
      <c r="D2136" s="65">
        <f>IF(ISNUMBER(MATCH(B2136,Holidays!$E$5:$E$134,0)),1,'Data Export'!C2136)</f>
        <v>7</v>
      </c>
      <c r="E2136" s="66">
        <v>23</v>
      </c>
      <c r="F2136" s="66" t="str">
        <f ca="1">OFFSET('ToU Table'!$B$6,'Data Export'!E2136-1,'Data Export'!D2136-1)</f>
        <v>Off-peak</v>
      </c>
      <c r="G2136" s="66">
        <v>190</v>
      </c>
      <c r="H2136" s="66">
        <v>196.25</v>
      </c>
      <c r="I2136" s="66">
        <v>35</v>
      </c>
    </row>
    <row r="2137" spans="2:9">
      <c r="B2137" s="64">
        <f t="shared" si="69"/>
        <v>45654</v>
      </c>
      <c r="C2137" s="65">
        <f t="shared" si="68"/>
        <v>7</v>
      </c>
      <c r="D2137" s="65">
        <f>IF(ISNUMBER(MATCH(B2137,Holidays!$E$5:$E$134,0)),1,'Data Export'!C2137)</f>
        <v>7</v>
      </c>
      <c r="E2137" s="66">
        <v>24</v>
      </c>
      <c r="F2137" s="66" t="str">
        <f ca="1">OFFSET('ToU Table'!$B$6,'Data Export'!E2137-1,'Data Export'!D2137-1)</f>
        <v>Off-peak</v>
      </c>
      <c r="G2137" s="66">
        <v>173</v>
      </c>
      <c r="H2137" s="66">
        <v>196.25</v>
      </c>
      <c r="I2137" s="66">
        <v>45</v>
      </c>
    </row>
    <row r="2138" spans="2:9">
      <c r="B2138" s="64">
        <f t="shared" si="69"/>
        <v>45655</v>
      </c>
      <c r="C2138" s="65">
        <f t="shared" si="68"/>
        <v>1</v>
      </c>
      <c r="D2138" s="65">
        <f>IF(ISNUMBER(MATCH(B2138,Holidays!$E$5:$E$134,0)),1,'Data Export'!C2138)</f>
        <v>1</v>
      </c>
      <c r="E2138" s="66">
        <v>1</v>
      </c>
      <c r="F2138" s="66" t="str">
        <f ca="1">OFFSET('ToU Table'!$B$6,'Data Export'!E2138-1,'Data Export'!D2138-1)</f>
        <v>Off-peak</v>
      </c>
      <c r="G2138" s="66">
        <v>126</v>
      </c>
      <c r="H2138" s="66">
        <v>186.88</v>
      </c>
      <c r="I2138" s="66">
        <v>56</v>
      </c>
    </row>
    <row r="2139" spans="2:9">
      <c r="B2139" s="64">
        <f t="shared" si="69"/>
        <v>45655</v>
      </c>
      <c r="C2139" s="65">
        <f t="shared" si="68"/>
        <v>1</v>
      </c>
      <c r="D2139" s="65">
        <f>IF(ISNUMBER(MATCH(B2139,Holidays!$E$5:$E$134,0)),1,'Data Export'!C2139)</f>
        <v>1</v>
      </c>
      <c r="E2139" s="66">
        <v>2</v>
      </c>
      <c r="F2139" s="66" t="str">
        <f ca="1">OFFSET('ToU Table'!$B$6,'Data Export'!E2139-1,'Data Export'!D2139-1)</f>
        <v>Off-peak</v>
      </c>
      <c r="G2139" s="66">
        <v>126</v>
      </c>
      <c r="H2139" s="66">
        <v>187</v>
      </c>
      <c r="I2139" s="66">
        <v>38</v>
      </c>
    </row>
    <row r="2140" spans="2:9">
      <c r="B2140" s="64">
        <f t="shared" si="69"/>
        <v>45655</v>
      </c>
      <c r="C2140" s="65">
        <f t="shared" si="68"/>
        <v>1</v>
      </c>
      <c r="D2140" s="65">
        <f>IF(ISNUMBER(MATCH(B2140,Holidays!$E$5:$E$134,0)),1,'Data Export'!C2140)</f>
        <v>1</v>
      </c>
      <c r="E2140" s="66">
        <v>3</v>
      </c>
      <c r="F2140" s="66" t="str">
        <f ca="1">OFFSET('ToU Table'!$B$6,'Data Export'!E2140-1,'Data Export'!D2140-1)</f>
        <v>Off-peak</v>
      </c>
      <c r="G2140" s="66">
        <v>126</v>
      </c>
      <c r="H2140" s="66">
        <v>187.32</v>
      </c>
      <c r="I2140" s="66">
        <v>36</v>
      </c>
    </row>
    <row r="2141" spans="2:9">
      <c r="B2141" s="64">
        <f t="shared" si="69"/>
        <v>45655</v>
      </c>
      <c r="C2141" s="65">
        <f t="shared" si="68"/>
        <v>1</v>
      </c>
      <c r="D2141" s="65">
        <f>IF(ISNUMBER(MATCH(B2141,Holidays!$E$5:$E$134,0)),1,'Data Export'!C2141)</f>
        <v>1</v>
      </c>
      <c r="E2141" s="66">
        <v>4</v>
      </c>
      <c r="F2141" s="66" t="str">
        <f ca="1">OFFSET('ToU Table'!$B$6,'Data Export'!E2141-1,'Data Export'!D2141-1)</f>
        <v>Off-peak</v>
      </c>
      <c r="G2141" s="66">
        <v>116</v>
      </c>
      <c r="H2141" s="66">
        <v>186.81</v>
      </c>
      <c r="I2141" s="66">
        <v>35</v>
      </c>
    </row>
    <row r="2142" spans="2:9">
      <c r="B2142" s="64">
        <f t="shared" si="69"/>
        <v>45655</v>
      </c>
      <c r="C2142" s="65">
        <f t="shared" si="68"/>
        <v>1</v>
      </c>
      <c r="D2142" s="65">
        <f>IF(ISNUMBER(MATCH(B2142,Holidays!$E$5:$E$134,0)),1,'Data Export'!C2142)</f>
        <v>1</v>
      </c>
      <c r="E2142" s="66">
        <v>5</v>
      </c>
      <c r="F2142" s="66" t="str">
        <f ca="1">OFFSET('ToU Table'!$B$6,'Data Export'!E2142-1,'Data Export'!D2142-1)</f>
        <v>Off-peak</v>
      </c>
      <c r="G2142" s="66">
        <v>116</v>
      </c>
      <c r="H2142" s="66">
        <v>203.4</v>
      </c>
      <c r="I2142" s="66">
        <v>38</v>
      </c>
    </row>
    <row r="2143" spans="2:9">
      <c r="B2143" s="64">
        <f t="shared" si="69"/>
        <v>45655</v>
      </c>
      <c r="C2143" s="65">
        <f t="shared" si="68"/>
        <v>1</v>
      </c>
      <c r="D2143" s="65">
        <f>IF(ISNUMBER(MATCH(B2143,Holidays!$E$5:$E$134,0)),1,'Data Export'!C2143)</f>
        <v>1</v>
      </c>
      <c r="E2143" s="66">
        <v>6</v>
      </c>
      <c r="F2143" s="66" t="str">
        <f ca="1">OFFSET('ToU Table'!$B$6,'Data Export'!E2143-1,'Data Export'!D2143-1)</f>
        <v>Off-peak</v>
      </c>
      <c r="G2143" s="66">
        <v>126</v>
      </c>
      <c r="H2143" s="66">
        <v>347.15</v>
      </c>
      <c r="I2143" s="66">
        <v>80</v>
      </c>
    </row>
    <row r="2144" spans="2:9">
      <c r="B2144" s="64">
        <f t="shared" si="69"/>
        <v>45655</v>
      </c>
      <c r="C2144" s="65">
        <f t="shared" si="68"/>
        <v>1</v>
      </c>
      <c r="D2144" s="65">
        <f>IF(ISNUMBER(MATCH(B2144,Holidays!$E$5:$E$134,0)),1,'Data Export'!C2144)</f>
        <v>1</v>
      </c>
      <c r="E2144" s="66">
        <v>7</v>
      </c>
      <c r="F2144" s="66" t="str">
        <f ca="1">OFFSET('ToU Table'!$B$6,'Data Export'!E2144-1,'Data Export'!D2144-1)</f>
        <v>Off-peak</v>
      </c>
      <c r="G2144" s="66">
        <v>164.96</v>
      </c>
      <c r="H2144" s="66">
        <v>347.15</v>
      </c>
      <c r="I2144" s="66">
        <v>55</v>
      </c>
    </row>
    <row r="2145" spans="2:9">
      <c r="B2145" s="64">
        <f t="shared" si="69"/>
        <v>45655</v>
      </c>
      <c r="C2145" s="65">
        <f t="shared" si="68"/>
        <v>1</v>
      </c>
      <c r="D2145" s="65">
        <f>IF(ISNUMBER(MATCH(B2145,Holidays!$E$5:$E$134,0)),1,'Data Export'!C2145)</f>
        <v>1</v>
      </c>
      <c r="E2145" s="66">
        <v>8</v>
      </c>
      <c r="F2145" s="66" t="str">
        <f ca="1">OFFSET('ToU Table'!$B$6,'Data Export'!E2145-1,'Data Export'!D2145-1)</f>
        <v>Off-peak</v>
      </c>
      <c r="G2145" s="66">
        <v>106</v>
      </c>
      <c r="H2145" s="66">
        <v>194</v>
      </c>
      <c r="I2145" s="66">
        <v>90</v>
      </c>
    </row>
    <row r="2146" spans="2:9">
      <c r="B2146" s="64">
        <f t="shared" si="69"/>
        <v>45655</v>
      </c>
      <c r="C2146" s="65">
        <f t="shared" si="68"/>
        <v>1</v>
      </c>
      <c r="D2146" s="65">
        <f>IF(ISNUMBER(MATCH(B2146,Holidays!$E$5:$E$134,0)),1,'Data Export'!C2146)</f>
        <v>1</v>
      </c>
      <c r="E2146" s="66">
        <v>9</v>
      </c>
      <c r="F2146" s="66" t="str">
        <f ca="1">OFFSET('ToU Table'!$B$6,'Data Export'!E2146-1,'Data Export'!D2146-1)</f>
        <v>Off-peak</v>
      </c>
      <c r="G2146" s="66">
        <v>96</v>
      </c>
      <c r="H2146" s="66">
        <v>183.92</v>
      </c>
      <c r="I2146" s="66">
        <v>121</v>
      </c>
    </row>
    <row r="2147" spans="2:9">
      <c r="B2147" s="64">
        <f t="shared" si="69"/>
        <v>45655</v>
      </c>
      <c r="C2147" s="65">
        <f t="shared" si="68"/>
        <v>1</v>
      </c>
      <c r="D2147" s="65">
        <f>IF(ISNUMBER(MATCH(B2147,Holidays!$E$5:$E$134,0)),1,'Data Export'!C2147)</f>
        <v>1</v>
      </c>
      <c r="E2147" s="66">
        <v>10</v>
      </c>
      <c r="F2147" s="66" t="str">
        <f ca="1">OFFSET('ToU Table'!$B$6,'Data Export'!E2147-1,'Data Export'!D2147-1)</f>
        <v>Off-peak</v>
      </c>
      <c r="G2147" s="66">
        <v>95.99</v>
      </c>
      <c r="H2147" s="66">
        <v>164.93</v>
      </c>
      <c r="I2147" s="66">
        <v>113</v>
      </c>
    </row>
    <row r="2148" spans="2:9">
      <c r="B2148" s="64">
        <f t="shared" si="69"/>
        <v>45655</v>
      </c>
      <c r="C2148" s="65">
        <f t="shared" si="68"/>
        <v>1</v>
      </c>
      <c r="D2148" s="65">
        <f>IF(ISNUMBER(MATCH(B2148,Holidays!$E$5:$E$134,0)),1,'Data Export'!C2148)</f>
        <v>1</v>
      </c>
      <c r="E2148" s="66">
        <v>11</v>
      </c>
      <c r="F2148" s="66" t="str">
        <f ca="1">OFFSET('ToU Table'!$B$6,'Data Export'!E2148-1,'Data Export'!D2148-1)</f>
        <v>Off-peak</v>
      </c>
      <c r="G2148" s="66">
        <v>56.08</v>
      </c>
      <c r="H2148" s="66">
        <v>164.93</v>
      </c>
      <c r="I2148" s="66">
        <v>136</v>
      </c>
    </row>
    <row r="2149" spans="2:9">
      <c r="B2149" s="64">
        <f t="shared" si="69"/>
        <v>45655</v>
      </c>
      <c r="C2149" s="65">
        <f t="shared" si="68"/>
        <v>1</v>
      </c>
      <c r="D2149" s="65">
        <f>IF(ISNUMBER(MATCH(B2149,Holidays!$E$5:$E$134,0)),1,'Data Export'!C2149)</f>
        <v>1</v>
      </c>
      <c r="E2149" s="66">
        <v>12</v>
      </c>
      <c r="F2149" s="66" t="str">
        <f ca="1">OFFSET('ToU Table'!$B$6,'Data Export'!E2149-1,'Data Export'!D2149-1)</f>
        <v>Off-peak</v>
      </c>
      <c r="G2149" s="66">
        <v>56.08</v>
      </c>
      <c r="H2149" s="66">
        <v>164.92</v>
      </c>
      <c r="I2149" s="66">
        <v>147</v>
      </c>
    </row>
    <row r="2150" spans="2:9">
      <c r="B2150" s="64">
        <f t="shared" si="69"/>
        <v>45655</v>
      </c>
      <c r="C2150" s="65">
        <f t="shared" si="68"/>
        <v>1</v>
      </c>
      <c r="D2150" s="65">
        <f>IF(ISNUMBER(MATCH(B2150,Holidays!$E$5:$E$134,0)),1,'Data Export'!C2150)</f>
        <v>1</v>
      </c>
      <c r="E2150" s="66">
        <v>13</v>
      </c>
      <c r="F2150" s="66" t="str">
        <f ca="1">OFFSET('ToU Table'!$B$6,'Data Export'!E2150-1,'Data Export'!D2150-1)</f>
        <v>Off-peak</v>
      </c>
      <c r="G2150" s="66">
        <v>56.09</v>
      </c>
      <c r="H2150" s="66">
        <v>164.92</v>
      </c>
      <c r="I2150" s="66">
        <v>146</v>
      </c>
    </row>
    <row r="2151" spans="2:9">
      <c r="B2151" s="64">
        <f t="shared" si="69"/>
        <v>45655</v>
      </c>
      <c r="C2151" s="65">
        <f t="shared" si="68"/>
        <v>1</v>
      </c>
      <c r="D2151" s="65">
        <f>IF(ISNUMBER(MATCH(B2151,Holidays!$E$5:$E$134,0)),1,'Data Export'!C2151)</f>
        <v>1</v>
      </c>
      <c r="E2151" s="66">
        <v>14</v>
      </c>
      <c r="F2151" s="66" t="str">
        <f ca="1">OFFSET('ToU Table'!$B$6,'Data Export'!E2151-1,'Data Export'!D2151-1)</f>
        <v>Off-peak</v>
      </c>
      <c r="G2151" s="66">
        <v>56.08</v>
      </c>
      <c r="H2151" s="66">
        <v>164.93</v>
      </c>
      <c r="I2151" s="66">
        <v>144</v>
      </c>
    </row>
    <row r="2152" spans="2:9">
      <c r="B2152" s="64">
        <f t="shared" si="69"/>
        <v>45655</v>
      </c>
      <c r="C2152" s="65">
        <f t="shared" si="68"/>
        <v>1</v>
      </c>
      <c r="D2152" s="65">
        <f>IF(ISNUMBER(MATCH(B2152,Holidays!$E$5:$E$134,0)),1,'Data Export'!C2152)</f>
        <v>1</v>
      </c>
      <c r="E2152" s="66">
        <v>15</v>
      </c>
      <c r="F2152" s="66" t="str">
        <f ca="1">OFFSET('ToU Table'!$B$6,'Data Export'!E2152-1,'Data Export'!D2152-1)</f>
        <v>Off-peak</v>
      </c>
      <c r="G2152" s="66">
        <v>56.09</v>
      </c>
      <c r="H2152" s="66">
        <v>164.97</v>
      </c>
      <c r="I2152" s="66">
        <v>144</v>
      </c>
    </row>
    <row r="2153" spans="2:9">
      <c r="B2153" s="64">
        <f t="shared" si="69"/>
        <v>45655</v>
      </c>
      <c r="C2153" s="65">
        <f t="shared" si="68"/>
        <v>1</v>
      </c>
      <c r="D2153" s="65">
        <f>IF(ISNUMBER(MATCH(B2153,Holidays!$E$5:$E$134,0)),1,'Data Export'!C2153)</f>
        <v>1</v>
      </c>
      <c r="E2153" s="66">
        <v>16</v>
      </c>
      <c r="F2153" s="66" t="str">
        <f ca="1">OFFSET('ToU Table'!$B$6,'Data Export'!E2153-1,'Data Export'!D2153-1)</f>
        <v>Off-peak</v>
      </c>
      <c r="G2153" s="66">
        <v>86</v>
      </c>
      <c r="H2153" s="66">
        <v>222.5</v>
      </c>
      <c r="I2153" s="66">
        <v>150</v>
      </c>
    </row>
    <row r="2154" spans="2:9">
      <c r="B2154" s="64">
        <f t="shared" si="69"/>
        <v>45655</v>
      </c>
      <c r="C2154" s="65">
        <f t="shared" si="68"/>
        <v>1</v>
      </c>
      <c r="D2154" s="65">
        <f>IF(ISNUMBER(MATCH(B2154,Holidays!$E$5:$E$134,0)),1,'Data Export'!C2154)</f>
        <v>1</v>
      </c>
      <c r="E2154" s="66">
        <v>17</v>
      </c>
      <c r="F2154" s="66" t="str">
        <f ca="1">OFFSET('ToU Table'!$B$6,'Data Export'!E2154-1,'Data Export'!D2154-1)</f>
        <v>Off-peak</v>
      </c>
      <c r="G2154" s="66">
        <v>95.99</v>
      </c>
      <c r="H2154" s="66">
        <v>252.06</v>
      </c>
      <c r="I2154" s="66">
        <v>170</v>
      </c>
    </row>
    <row r="2155" spans="2:9">
      <c r="B2155" s="64">
        <f t="shared" si="69"/>
        <v>45655</v>
      </c>
      <c r="C2155" s="65">
        <f t="shared" ref="C2155:C2218" si="70">WEEKDAY(B2155)</f>
        <v>1</v>
      </c>
      <c r="D2155" s="65">
        <f>IF(ISNUMBER(MATCH(B2155,Holidays!$E$5:$E$134,0)),1,'Data Export'!C2155)</f>
        <v>1</v>
      </c>
      <c r="E2155" s="66">
        <v>18</v>
      </c>
      <c r="F2155" s="66" t="str">
        <f ca="1">OFFSET('ToU Table'!$B$6,'Data Export'!E2155-1,'Data Export'!D2155-1)</f>
        <v>Off-peak</v>
      </c>
      <c r="G2155" s="66">
        <v>126</v>
      </c>
      <c r="H2155" s="66">
        <v>347.15</v>
      </c>
      <c r="I2155" s="66">
        <v>65</v>
      </c>
    </row>
    <row r="2156" spans="2:9">
      <c r="B2156" s="64">
        <f t="shared" si="69"/>
        <v>45655</v>
      </c>
      <c r="C2156" s="65">
        <f t="shared" si="70"/>
        <v>1</v>
      </c>
      <c r="D2156" s="65">
        <f>IF(ISNUMBER(MATCH(B2156,Holidays!$E$5:$E$134,0)),1,'Data Export'!C2156)</f>
        <v>1</v>
      </c>
      <c r="E2156" s="66">
        <v>19</v>
      </c>
      <c r="F2156" s="66" t="str">
        <f ca="1">OFFSET('ToU Table'!$B$6,'Data Export'!E2156-1,'Data Export'!D2156-1)</f>
        <v>Off-peak</v>
      </c>
      <c r="G2156" s="66">
        <v>298.95999999999998</v>
      </c>
      <c r="H2156" s="66">
        <v>347.15</v>
      </c>
      <c r="I2156" s="66">
        <v>49</v>
      </c>
    </row>
    <row r="2157" spans="2:9">
      <c r="B2157" s="64">
        <f t="shared" si="69"/>
        <v>45655</v>
      </c>
      <c r="C2157" s="65">
        <f t="shared" si="70"/>
        <v>1</v>
      </c>
      <c r="D2157" s="65">
        <f>IF(ISNUMBER(MATCH(B2157,Holidays!$E$5:$E$134,0)),1,'Data Export'!C2157)</f>
        <v>1</v>
      </c>
      <c r="E2157" s="66">
        <v>20</v>
      </c>
      <c r="F2157" s="66" t="str">
        <f ca="1">OFFSET('ToU Table'!$B$6,'Data Export'!E2157-1,'Data Export'!D2157-1)</f>
        <v>Off-peak</v>
      </c>
      <c r="G2157" s="66">
        <v>298.98</v>
      </c>
      <c r="H2157" s="66">
        <v>347.15</v>
      </c>
      <c r="I2157" s="66">
        <v>49</v>
      </c>
    </row>
    <row r="2158" spans="2:9">
      <c r="B2158" s="64">
        <f t="shared" si="69"/>
        <v>45655</v>
      </c>
      <c r="C2158" s="65">
        <f t="shared" si="70"/>
        <v>1</v>
      </c>
      <c r="D2158" s="65">
        <f>IF(ISNUMBER(MATCH(B2158,Holidays!$E$5:$E$134,0)),1,'Data Export'!C2158)</f>
        <v>1</v>
      </c>
      <c r="E2158" s="66">
        <v>21</v>
      </c>
      <c r="F2158" s="66" t="str">
        <f ca="1">OFFSET('ToU Table'!$B$6,'Data Export'!E2158-1,'Data Export'!D2158-1)</f>
        <v>Off-peak</v>
      </c>
      <c r="G2158" s="66">
        <v>347.15</v>
      </c>
      <c r="H2158" s="66">
        <v>347.15</v>
      </c>
      <c r="I2158" s="66">
        <v>25</v>
      </c>
    </row>
    <row r="2159" spans="2:9">
      <c r="B2159" s="64">
        <f t="shared" si="69"/>
        <v>45655</v>
      </c>
      <c r="C2159" s="65">
        <f t="shared" si="70"/>
        <v>1</v>
      </c>
      <c r="D2159" s="65">
        <f>IF(ISNUMBER(MATCH(B2159,Holidays!$E$5:$E$134,0)),1,'Data Export'!C2159)</f>
        <v>1</v>
      </c>
      <c r="E2159" s="66">
        <v>22</v>
      </c>
      <c r="F2159" s="66" t="str">
        <f ca="1">OFFSET('ToU Table'!$B$6,'Data Export'!E2159-1,'Data Export'!D2159-1)</f>
        <v>Off-peak</v>
      </c>
      <c r="G2159" s="66">
        <v>244.18</v>
      </c>
      <c r="H2159" s="66">
        <v>245.41</v>
      </c>
      <c r="I2159" s="66">
        <v>15</v>
      </c>
    </row>
    <row r="2160" spans="2:9">
      <c r="B2160" s="64">
        <f t="shared" si="69"/>
        <v>45655</v>
      </c>
      <c r="C2160" s="65">
        <f t="shared" si="70"/>
        <v>1</v>
      </c>
      <c r="D2160" s="65">
        <f>IF(ISNUMBER(MATCH(B2160,Holidays!$E$5:$E$134,0)),1,'Data Export'!C2160)</f>
        <v>1</v>
      </c>
      <c r="E2160" s="66">
        <v>23</v>
      </c>
      <c r="F2160" s="66" t="str">
        <f ca="1">OFFSET('ToU Table'!$B$6,'Data Export'!E2160-1,'Data Export'!D2160-1)</f>
        <v>Off-peak</v>
      </c>
      <c r="G2160" s="66">
        <v>126</v>
      </c>
      <c r="H2160" s="66">
        <v>196.25</v>
      </c>
      <c r="I2160" s="66">
        <v>70</v>
      </c>
    </row>
    <row r="2161" spans="2:9">
      <c r="B2161" s="64">
        <f t="shared" si="69"/>
        <v>45655</v>
      </c>
      <c r="C2161" s="65">
        <f t="shared" si="70"/>
        <v>1</v>
      </c>
      <c r="D2161" s="65">
        <f>IF(ISNUMBER(MATCH(B2161,Holidays!$E$5:$E$134,0)),1,'Data Export'!C2161)</f>
        <v>1</v>
      </c>
      <c r="E2161" s="66">
        <v>24</v>
      </c>
      <c r="F2161" s="66" t="str">
        <f ca="1">OFFSET('ToU Table'!$B$6,'Data Export'!E2161-1,'Data Export'!D2161-1)</f>
        <v>Off-peak</v>
      </c>
      <c r="G2161" s="66">
        <v>116</v>
      </c>
      <c r="H2161" s="66">
        <v>196.25</v>
      </c>
      <c r="I2161" s="66">
        <v>57</v>
      </c>
    </row>
    <row r="2162" spans="2:9">
      <c r="B2162" s="64">
        <f t="shared" si="69"/>
        <v>45656</v>
      </c>
      <c r="C2162" s="65">
        <f t="shared" si="70"/>
        <v>2</v>
      </c>
      <c r="D2162" s="65">
        <f>IF(ISNUMBER(MATCH(B2162,Holidays!$E$5:$E$134,0)),1,'Data Export'!C2162)</f>
        <v>2</v>
      </c>
      <c r="E2162" s="66">
        <v>1</v>
      </c>
      <c r="F2162" s="66" t="str">
        <f ca="1">OFFSET('ToU Table'!$B$6,'Data Export'!E2162-1,'Data Export'!D2162-1)</f>
        <v>Off-peak</v>
      </c>
      <c r="G2162" s="66">
        <v>126</v>
      </c>
      <c r="H2162" s="66">
        <v>186.88</v>
      </c>
      <c r="I2162" s="66">
        <v>40</v>
      </c>
    </row>
    <row r="2163" spans="2:9">
      <c r="B2163" s="64">
        <f t="shared" si="69"/>
        <v>45656</v>
      </c>
      <c r="C2163" s="65">
        <f t="shared" si="70"/>
        <v>2</v>
      </c>
      <c r="D2163" s="65">
        <f>IF(ISNUMBER(MATCH(B2163,Holidays!$E$5:$E$134,0)),1,'Data Export'!C2163)</f>
        <v>2</v>
      </c>
      <c r="E2163" s="66">
        <v>2</v>
      </c>
      <c r="F2163" s="66" t="str">
        <f ca="1">OFFSET('ToU Table'!$B$6,'Data Export'!E2163-1,'Data Export'!D2163-1)</f>
        <v>Off-peak</v>
      </c>
      <c r="G2163" s="66">
        <v>126</v>
      </c>
      <c r="H2163" s="66">
        <v>187</v>
      </c>
      <c r="I2163" s="66">
        <v>37.5</v>
      </c>
    </row>
    <row r="2164" spans="2:9">
      <c r="B2164" s="64">
        <f t="shared" si="69"/>
        <v>45656</v>
      </c>
      <c r="C2164" s="65">
        <f t="shared" si="70"/>
        <v>2</v>
      </c>
      <c r="D2164" s="65">
        <f>IF(ISNUMBER(MATCH(B2164,Holidays!$E$5:$E$134,0)),1,'Data Export'!C2164)</f>
        <v>2</v>
      </c>
      <c r="E2164" s="66">
        <v>3</v>
      </c>
      <c r="F2164" s="66" t="str">
        <f ca="1">OFFSET('ToU Table'!$B$6,'Data Export'!E2164-1,'Data Export'!D2164-1)</f>
        <v>Off-peak</v>
      </c>
      <c r="G2164" s="66">
        <v>126</v>
      </c>
      <c r="H2164" s="66">
        <v>187.32</v>
      </c>
      <c r="I2164" s="66">
        <v>41.8</v>
      </c>
    </row>
    <row r="2165" spans="2:9">
      <c r="B2165" s="64">
        <f t="shared" si="69"/>
        <v>45656</v>
      </c>
      <c r="C2165" s="65">
        <f t="shared" si="70"/>
        <v>2</v>
      </c>
      <c r="D2165" s="65">
        <f>IF(ISNUMBER(MATCH(B2165,Holidays!$E$5:$E$134,0)),1,'Data Export'!C2165)</f>
        <v>2</v>
      </c>
      <c r="E2165" s="66">
        <v>4</v>
      </c>
      <c r="F2165" s="66" t="str">
        <f ca="1">OFFSET('ToU Table'!$B$6,'Data Export'!E2165-1,'Data Export'!D2165-1)</f>
        <v>Off-peak</v>
      </c>
      <c r="G2165" s="66">
        <v>116</v>
      </c>
      <c r="H2165" s="66">
        <v>187.17</v>
      </c>
      <c r="I2165" s="66">
        <v>46.3</v>
      </c>
    </row>
    <row r="2166" spans="2:9">
      <c r="B2166" s="64">
        <f t="shared" si="69"/>
        <v>45656</v>
      </c>
      <c r="C2166" s="65">
        <f t="shared" si="70"/>
        <v>2</v>
      </c>
      <c r="D2166" s="65">
        <f>IF(ISNUMBER(MATCH(B2166,Holidays!$E$5:$E$134,0)),1,'Data Export'!C2166)</f>
        <v>2</v>
      </c>
      <c r="E2166" s="66">
        <v>5</v>
      </c>
      <c r="F2166" s="66" t="str">
        <f ca="1">OFFSET('ToU Table'!$B$6,'Data Export'!E2166-1,'Data Export'!D2166-1)</f>
        <v>Off-peak</v>
      </c>
      <c r="G2166" s="66">
        <v>126</v>
      </c>
      <c r="H2166" s="66">
        <v>203.4</v>
      </c>
      <c r="I2166" s="66">
        <v>42.1</v>
      </c>
    </row>
    <row r="2167" spans="2:9">
      <c r="B2167" s="64">
        <f t="shared" si="69"/>
        <v>45656</v>
      </c>
      <c r="C2167" s="65">
        <f t="shared" si="70"/>
        <v>2</v>
      </c>
      <c r="D2167" s="65">
        <f>IF(ISNUMBER(MATCH(B2167,Holidays!$E$5:$E$134,0)),1,'Data Export'!C2167)</f>
        <v>2</v>
      </c>
      <c r="E2167" s="66">
        <v>6</v>
      </c>
      <c r="F2167" s="66" t="str">
        <f ca="1">OFFSET('ToU Table'!$B$6,'Data Export'!E2167-1,'Data Export'!D2167-1)</f>
        <v>Off-peak</v>
      </c>
      <c r="G2167" s="66">
        <v>347.15</v>
      </c>
      <c r="H2167" s="66">
        <v>347.15</v>
      </c>
      <c r="I2167" s="66">
        <v>40</v>
      </c>
    </row>
    <row r="2168" spans="2:9">
      <c r="B2168" s="64">
        <f t="shared" si="69"/>
        <v>45656</v>
      </c>
      <c r="C2168" s="65">
        <f t="shared" si="70"/>
        <v>2</v>
      </c>
      <c r="D2168" s="65">
        <f>IF(ISNUMBER(MATCH(B2168,Holidays!$E$5:$E$134,0)),1,'Data Export'!C2168)</f>
        <v>2</v>
      </c>
      <c r="E2168" s="66">
        <v>7</v>
      </c>
      <c r="F2168" s="66" t="str">
        <f ca="1">OFFSET('ToU Table'!$B$6,'Data Export'!E2168-1,'Data Export'!D2168-1)</f>
        <v>Standard</v>
      </c>
      <c r="G2168" s="66">
        <v>346.07</v>
      </c>
      <c r="H2168" s="66">
        <v>347.15</v>
      </c>
      <c r="I2168" s="66">
        <v>35</v>
      </c>
    </row>
    <row r="2169" spans="2:9">
      <c r="B2169" s="64">
        <f t="shared" si="69"/>
        <v>45656</v>
      </c>
      <c r="C2169" s="65">
        <f t="shared" si="70"/>
        <v>2</v>
      </c>
      <c r="D2169" s="65">
        <f>IF(ISNUMBER(MATCH(B2169,Holidays!$E$5:$E$134,0)),1,'Data Export'!C2169)</f>
        <v>2</v>
      </c>
      <c r="E2169" s="66">
        <v>8</v>
      </c>
      <c r="F2169" s="66" t="str">
        <f ca="1">OFFSET('ToU Table'!$B$6,'Data Export'!E2169-1,'Data Export'!D2169-1)</f>
        <v>Peak</v>
      </c>
      <c r="G2169" s="66">
        <v>190.94</v>
      </c>
      <c r="H2169" s="66">
        <v>200</v>
      </c>
      <c r="I2169" s="66">
        <v>35</v>
      </c>
    </row>
    <row r="2170" spans="2:9">
      <c r="B2170" s="64">
        <f t="shared" si="69"/>
        <v>45656</v>
      </c>
      <c r="C2170" s="65">
        <f t="shared" si="70"/>
        <v>2</v>
      </c>
      <c r="D2170" s="65">
        <f>IF(ISNUMBER(MATCH(B2170,Holidays!$E$5:$E$134,0)),1,'Data Export'!C2170)</f>
        <v>2</v>
      </c>
      <c r="E2170" s="66">
        <v>9</v>
      </c>
      <c r="F2170" s="66" t="str">
        <f ca="1">OFFSET('ToU Table'!$B$6,'Data Export'!E2170-1,'Data Export'!D2170-1)</f>
        <v>Peak</v>
      </c>
      <c r="G2170" s="66">
        <v>151</v>
      </c>
      <c r="H2170" s="66">
        <v>200</v>
      </c>
      <c r="I2170" s="66">
        <v>55</v>
      </c>
    </row>
    <row r="2171" spans="2:9">
      <c r="B2171" s="64">
        <f t="shared" si="69"/>
        <v>45656</v>
      </c>
      <c r="C2171" s="65">
        <f t="shared" si="70"/>
        <v>2</v>
      </c>
      <c r="D2171" s="65">
        <f>IF(ISNUMBER(MATCH(B2171,Holidays!$E$5:$E$134,0)),1,'Data Export'!C2171)</f>
        <v>2</v>
      </c>
      <c r="E2171" s="66">
        <v>10</v>
      </c>
      <c r="F2171" s="66" t="str">
        <f ca="1">OFFSET('ToU Table'!$B$6,'Data Export'!E2171-1,'Data Export'!D2171-1)</f>
        <v>Peak</v>
      </c>
      <c r="G2171" s="66">
        <v>138.5</v>
      </c>
      <c r="H2171" s="66">
        <v>200</v>
      </c>
      <c r="I2171" s="66">
        <v>45</v>
      </c>
    </row>
    <row r="2172" spans="2:9">
      <c r="B2172" s="64">
        <f t="shared" si="69"/>
        <v>45656</v>
      </c>
      <c r="C2172" s="65">
        <f t="shared" si="70"/>
        <v>2</v>
      </c>
      <c r="D2172" s="65">
        <f>IF(ISNUMBER(MATCH(B2172,Holidays!$E$5:$E$134,0)),1,'Data Export'!C2172)</f>
        <v>2</v>
      </c>
      <c r="E2172" s="66">
        <v>11</v>
      </c>
      <c r="F2172" s="66" t="str">
        <f ca="1">OFFSET('ToU Table'!$B$6,'Data Export'!E2172-1,'Data Export'!D2172-1)</f>
        <v>Standard</v>
      </c>
      <c r="G2172" s="66">
        <v>86</v>
      </c>
      <c r="H2172" s="66">
        <v>224.45</v>
      </c>
      <c r="I2172" s="66">
        <v>120</v>
      </c>
    </row>
    <row r="2173" spans="2:9">
      <c r="B2173" s="64">
        <f t="shared" si="69"/>
        <v>45656</v>
      </c>
      <c r="C2173" s="65">
        <f t="shared" si="70"/>
        <v>2</v>
      </c>
      <c r="D2173" s="65">
        <f>IF(ISNUMBER(MATCH(B2173,Holidays!$E$5:$E$134,0)),1,'Data Export'!C2173)</f>
        <v>2</v>
      </c>
      <c r="E2173" s="66">
        <v>12</v>
      </c>
      <c r="F2173" s="66" t="str">
        <f ca="1">OFFSET('ToU Table'!$B$6,'Data Export'!E2173-1,'Data Export'!D2173-1)</f>
        <v>Standard</v>
      </c>
      <c r="G2173" s="66">
        <v>86</v>
      </c>
      <c r="H2173" s="66">
        <v>224.45</v>
      </c>
      <c r="I2173" s="66">
        <v>120</v>
      </c>
    </row>
    <row r="2174" spans="2:9">
      <c r="B2174" s="64">
        <f t="shared" si="69"/>
        <v>45656</v>
      </c>
      <c r="C2174" s="65">
        <f t="shared" si="70"/>
        <v>2</v>
      </c>
      <c r="D2174" s="65">
        <f>IF(ISNUMBER(MATCH(B2174,Holidays!$E$5:$E$134,0)),1,'Data Export'!C2174)</f>
        <v>2</v>
      </c>
      <c r="E2174" s="66">
        <v>13</v>
      </c>
      <c r="F2174" s="66" t="str">
        <f ca="1">OFFSET('ToU Table'!$B$6,'Data Export'!E2174-1,'Data Export'!D2174-1)</f>
        <v>Standard</v>
      </c>
      <c r="G2174" s="66">
        <v>99.95</v>
      </c>
      <c r="H2174" s="66">
        <v>224.45</v>
      </c>
      <c r="I2174" s="66">
        <v>100</v>
      </c>
    </row>
    <row r="2175" spans="2:9">
      <c r="B2175" s="64">
        <f t="shared" si="69"/>
        <v>45656</v>
      </c>
      <c r="C2175" s="65">
        <f t="shared" si="70"/>
        <v>2</v>
      </c>
      <c r="D2175" s="65">
        <f>IF(ISNUMBER(MATCH(B2175,Holidays!$E$5:$E$134,0)),1,'Data Export'!C2175)</f>
        <v>2</v>
      </c>
      <c r="E2175" s="66">
        <v>14</v>
      </c>
      <c r="F2175" s="66" t="str">
        <f ca="1">OFFSET('ToU Table'!$B$6,'Data Export'!E2175-1,'Data Export'!D2175-1)</f>
        <v>Standard</v>
      </c>
      <c r="G2175" s="66">
        <v>99.98</v>
      </c>
      <c r="H2175" s="66">
        <v>224.45</v>
      </c>
      <c r="I2175" s="66">
        <v>100</v>
      </c>
    </row>
    <row r="2176" spans="2:9">
      <c r="B2176" s="64">
        <f t="shared" si="69"/>
        <v>45656</v>
      </c>
      <c r="C2176" s="65">
        <f t="shared" si="70"/>
        <v>2</v>
      </c>
      <c r="D2176" s="65">
        <f>IF(ISNUMBER(MATCH(B2176,Holidays!$E$5:$E$134,0)),1,'Data Export'!C2176)</f>
        <v>2</v>
      </c>
      <c r="E2176" s="66">
        <v>15</v>
      </c>
      <c r="F2176" s="66" t="str">
        <f ca="1">OFFSET('ToU Table'!$B$6,'Data Export'!E2176-1,'Data Export'!D2176-1)</f>
        <v>Standard</v>
      </c>
      <c r="G2176" s="66">
        <v>106</v>
      </c>
      <c r="H2176" s="66">
        <v>224.45</v>
      </c>
      <c r="I2176" s="66">
        <v>80</v>
      </c>
    </row>
    <row r="2177" spans="2:9">
      <c r="B2177" s="64">
        <f t="shared" si="69"/>
        <v>45656</v>
      </c>
      <c r="C2177" s="65">
        <f t="shared" si="70"/>
        <v>2</v>
      </c>
      <c r="D2177" s="65">
        <f>IF(ISNUMBER(MATCH(B2177,Holidays!$E$5:$E$134,0)),1,'Data Export'!C2177)</f>
        <v>2</v>
      </c>
      <c r="E2177" s="66">
        <v>16</v>
      </c>
      <c r="F2177" s="66" t="str">
        <f ca="1">OFFSET('ToU Table'!$B$6,'Data Export'!E2177-1,'Data Export'!D2177-1)</f>
        <v>Standard</v>
      </c>
      <c r="G2177" s="66">
        <v>120.99</v>
      </c>
      <c r="H2177" s="66">
        <v>241.95</v>
      </c>
      <c r="I2177" s="66">
        <v>60</v>
      </c>
    </row>
    <row r="2178" spans="2:9">
      <c r="B2178" s="64">
        <f t="shared" si="69"/>
        <v>45656</v>
      </c>
      <c r="C2178" s="65">
        <f t="shared" si="70"/>
        <v>2</v>
      </c>
      <c r="D2178" s="65">
        <f>IF(ISNUMBER(MATCH(B2178,Holidays!$E$5:$E$134,0)),1,'Data Export'!C2178)</f>
        <v>2</v>
      </c>
      <c r="E2178" s="66">
        <v>17</v>
      </c>
      <c r="F2178" s="66" t="str">
        <f ca="1">OFFSET('ToU Table'!$B$6,'Data Export'!E2178-1,'Data Export'!D2178-1)</f>
        <v>Standard</v>
      </c>
      <c r="G2178" s="66">
        <v>131</v>
      </c>
      <c r="H2178" s="66">
        <v>254.29</v>
      </c>
      <c r="I2178" s="66">
        <v>55</v>
      </c>
    </row>
    <row r="2179" spans="2:9">
      <c r="B2179" s="64">
        <f t="shared" ref="B2179:B2242" si="71">B2155+1</f>
        <v>45656</v>
      </c>
      <c r="C2179" s="65">
        <f t="shared" si="70"/>
        <v>2</v>
      </c>
      <c r="D2179" s="65">
        <f>IF(ISNUMBER(MATCH(B2179,Holidays!$E$5:$E$134,0)),1,'Data Export'!C2179)</f>
        <v>2</v>
      </c>
      <c r="E2179" s="66">
        <v>18</v>
      </c>
      <c r="F2179" s="66" t="str">
        <f ca="1">OFFSET('ToU Table'!$B$6,'Data Export'!E2179-1,'Data Export'!D2179-1)</f>
        <v>Standard</v>
      </c>
      <c r="G2179" s="66">
        <v>347.15</v>
      </c>
      <c r="H2179" s="66">
        <v>347.15</v>
      </c>
      <c r="I2179" s="66">
        <v>0</v>
      </c>
    </row>
    <row r="2180" spans="2:9">
      <c r="B2180" s="64">
        <f t="shared" si="71"/>
        <v>45656</v>
      </c>
      <c r="C2180" s="65">
        <f t="shared" si="70"/>
        <v>2</v>
      </c>
      <c r="D2180" s="65">
        <f>IF(ISNUMBER(MATCH(B2180,Holidays!$E$5:$E$134,0)),1,'Data Export'!C2180)</f>
        <v>2</v>
      </c>
      <c r="E2180" s="66">
        <v>19</v>
      </c>
      <c r="F2180" s="66" t="str">
        <f ca="1">OFFSET('ToU Table'!$B$6,'Data Export'!E2180-1,'Data Export'!D2180-1)</f>
        <v>Peak</v>
      </c>
      <c r="G2180" s="66">
        <v>347.15</v>
      </c>
      <c r="H2180" s="66">
        <v>347.15</v>
      </c>
      <c r="I2180" s="66">
        <v>4</v>
      </c>
    </row>
    <row r="2181" spans="2:9">
      <c r="B2181" s="64">
        <f t="shared" si="71"/>
        <v>45656</v>
      </c>
      <c r="C2181" s="65">
        <f t="shared" si="70"/>
        <v>2</v>
      </c>
      <c r="D2181" s="65">
        <f>IF(ISNUMBER(MATCH(B2181,Holidays!$E$5:$E$134,0)),1,'Data Export'!C2181)</f>
        <v>2</v>
      </c>
      <c r="E2181" s="66">
        <v>20</v>
      </c>
      <c r="F2181" s="66" t="str">
        <f ca="1">OFFSET('ToU Table'!$B$6,'Data Export'!E2181-1,'Data Export'!D2181-1)</f>
        <v>Peak</v>
      </c>
      <c r="G2181" s="66">
        <v>347.15</v>
      </c>
      <c r="H2181" s="66">
        <v>347.15</v>
      </c>
      <c r="I2181" s="66">
        <v>4</v>
      </c>
    </row>
    <row r="2182" spans="2:9">
      <c r="B2182" s="64">
        <f t="shared" si="71"/>
        <v>45656</v>
      </c>
      <c r="C2182" s="65">
        <f t="shared" si="70"/>
        <v>2</v>
      </c>
      <c r="D2182" s="65">
        <f>IF(ISNUMBER(MATCH(B2182,Holidays!$E$5:$E$134,0)),1,'Data Export'!C2182)</f>
        <v>2</v>
      </c>
      <c r="E2182" s="66">
        <v>21</v>
      </c>
      <c r="F2182" s="66" t="str">
        <f ca="1">OFFSET('ToU Table'!$B$6,'Data Export'!E2182-1,'Data Export'!D2182-1)</f>
        <v>Peak</v>
      </c>
      <c r="G2182" s="66">
        <v>347.15</v>
      </c>
      <c r="H2182" s="66">
        <v>347.15</v>
      </c>
      <c r="I2182" s="66">
        <v>0</v>
      </c>
    </row>
    <row r="2183" spans="2:9">
      <c r="B2183" s="64">
        <f t="shared" si="71"/>
        <v>45656</v>
      </c>
      <c r="C2183" s="65">
        <f t="shared" si="70"/>
        <v>2</v>
      </c>
      <c r="D2183" s="65">
        <f>IF(ISNUMBER(MATCH(B2183,Holidays!$E$5:$E$134,0)),1,'Data Export'!C2183)</f>
        <v>2</v>
      </c>
      <c r="E2183" s="66">
        <v>22</v>
      </c>
      <c r="F2183" s="66" t="str">
        <f ca="1">OFFSET('ToU Table'!$B$6,'Data Export'!E2183-1,'Data Export'!D2183-1)</f>
        <v>Standard</v>
      </c>
      <c r="G2183" s="66">
        <v>248.78</v>
      </c>
      <c r="H2183" s="66">
        <v>250</v>
      </c>
      <c r="I2183" s="66">
        <v>0</v>
      </c>
    </row>
    <row r="2184" spans="2:9">
      <c r="B2184" s="64">
        <f t="shared" si="71"/>
        <v>45656</v>
      </c>
      <c r="C2184" s="65">
        <f t="shared" si="70"/>
        <v>2</v>
      </c>
      <c r="D2184" s="65">
        <f>IF(ISNUMBER(MATCH(B2184,Holidays!$E$5:$E$134,0)),1,'Data Export'!C2184)</f>
        <v>2</v>
      </c>
      <c r="E2184" s="66">
        <v>23</v>
      </c>
      <c r="F2184" s="66" t="str">
        <f ca="1">OFFSET('ToU Table'!$B$6,'Data Export'!E2184-1,'Data Export'!D2184-1)</f>
        <v>Off-peak</v>
      </c>
      <c r="G2184" s="66">
        <v>195.25</v>
      </c>
      <c r="H2184" s="66">
        <v>196.25</v>
      </c>
      <c r="I2184" s="66">
        <v>15</v>
      </c>
    </row>
    <row r="2185" spans="2:9">
      <c r="B2185" s="64">
        <f t="shared" si="71"/>
        <v>45656</v>
      </c>
      <c r="C2185" s="65">
        <f t="shared" si="70"/>
        <v>2</v>
      </c>
      <c r="D2185" s="65">
        <f>IF(ISNUMBER(MATCH(B2185,Holidays!$E$5:$E$134,0)),1,'Data Export'!C2185)</f>
        <v>2</v>
      </c>
      <c r="E2185" s="66">
        <v>24</v>
      </c>
      <c r="F2185" s="66" t="str">
        <f ca="1">OFFSET('ToU Table'!$B$6,'Data Export'!E2185-1,'Data Export'!D2185-1)</f>
        <v>Off-peak</v>
      </c>
      <c r="G2185" s="66">
        <v>195.25</v>
      </c>
      <c r="H2185" s="66">
        <v>196.25</v>
      </c>
      <c r="I2185" s="66">
        <v>15</v>
      </c>
    </row>
    <row r="2186" spans="2:9">
      <c r="B2186" s="64">
        <f t="shared" si="71"/>
        <v>45657</v>
      </c>
      <c r="C2186" s="65">
        <f t="shared" si="70"/>
        <v>3</v>
      </c>
      <c r="D2186" s="65">
        <f>IF(ISNUMBER(MATCH(B2186,Holidays!$E$5:$E$134,0)),1,'Data Export'!C2186)</f>
        <v>3</v>
      </c>
      <c r="E2186" s="66">
        <v>1</v>
      </c>
      <c r="F2186" s="66" t="str">
        <f ca="1">OFFSET('ToU Table'!$B$6,'Data Export'!E2186-1,'Data Export'!D2186-1)</f>
        <v>Off-peak</v>
      </c>
      <c r="G2186" s="66">
        <v>99.95</v>
      </c>
      <c r="H2186" s="66">
        <v>187.92</v>
      </c>
      <c r="I2186" s="66">
        <v>39.299999999999997</v>
      </c>
    </row>
    <row r="2187" spans="2:9">
      <c r="B2187" s="64">
        <f t="shared" si="71"/>
        <v>45657</v>
      </c>
      <c r="C2187" s="65">
        <f t="shared" si="70"/>
        <v>3</v>
      </c>
      <c r="D2187" s="65">
        <f>IF(ISNUMBER(MATCH(B2187,Holidays!$E$5:$E$134,0)),1,'Data Export'!C2187)</f>
        <v>3</v>
      </c>
      <c r="E2187" s="66">
        <v>2</v>
      </c>
      <c r="F2187" s="66" t="str">
        <f ca="1">OFFSET('ToU Table'!$B$6,'Data Export'!E2187-1,'Data Export'!D2187-1)</f>
        <v>Off-peak</v>
      </c>
      <c r="G2187" s="66">
        <v>99.92</v>
      </c>
      <c r="H2187" s="66">
        <v>188.25</v>
      </c>
      <c r="I2187" s="66">
        <v>43.6</v>
      </c>
    </row>
    <row r="2188" spans="2:9">
      <c r="B2188" s="64">
        <f t="shared" si="71"/>
        <v>45657</v>
      </c>
      <c r="C2188" s="65">
        <f t="shared" si="70"/>
        <v>3</v>
      </c>
      <c r="D2188" s="65">
        <f>IF(ISNUMBER(MATCH(B2188,Holidays!$E$5:$E$134,0)),1,'Data Export'!C2188)</f>
        <v>3</v>
      </c>
      <c r="E2188" s="66">
        <v>3</v>
      </c>
      <c r="F2188" s="66" t="str">
        <f ca="1">OFFSET('ToU Table'!$B$6,'Data Export'!E2188-1,'Data Export'!D2188-1)</f>
        <v>Off-peak</v>
      </c>
      <c r="G2188" s="66">
        <v>98.82</v>
      </c>
      <c r="H2188" s="66">
        <v>188.41</v>
      </c>
      <c r="I2188" s="66">
        <v>48.1</v>
      </c>
    </row>
    <row r="2189" spans="2:9">
      <c r="B2189" s="64">
        <f t="shared" si="71"/>
        <v>45657</v>
      </c>
      <c r="C2189" s="65">
        <f t="shared" si="70"/>
        <v>3</v>
      </c>
      <c r="D2189" s="65">
        <f>IF(ISNUMBER(MATCH(B2189,Holidays!$E$5:$E$134,0)),1,'Data Export'!C2189)</f>
        <v>3</v>
      </c>
      <c r="E2189" s="66">
        <v>4</v>
      </c>
      <c r="F2189" s="66" t="str">
        <f ca="1">OFFSET('ToU Table'!$B$6,'Data Export'!E2189-1,'Data Export'!D2189-1)</f>
        <v>Off-peak</v>
      </c>
      <c r="G2189" s="66">
        <v>98.82</v>
      </c>
      <c r="H2189" s="66">
        <v>188.41</v>
      </c>
      <c r="I2189" s="66">
        <v>48.1</v>
      </c>
    </row>
    <row r="2190" spans="2:9">
      <c r="B2190" s="64">
        <f t="shared" si="71"/>
        <v>45657</v>
      </c>
      <c r="C2190" s="65">
        <f t="shared" si="70"/>
        <v>3</v>
      </c>
      <c r="D2190" s="65">
        <f>IF(ISNUMBER(MATCH(B2190,Holidays!$E$5:$E$134,0)),1,'Data Export'!C2190)</f>
        <v>3</v>
      </c>
      <c r="E2190" s="66">
        <v>5</v>
      </c>
      <c r="F2190" s="66" t="str">
        <f ca="1">OFFSET('ToU Table'!$B$6,'Data Export'!E2190-1,'Data Export'!D2190-1)</f>
        <v>Off-peak</v>
      </c>
      <c r="G2190" s="66">
        <v>96</v>
      </c>
      <c r="H2190" s="66">
        <v>204.07</v>
      </c>
      <c r="I2190" s="66">
        <v>50.3</v>
      </c>
    </row>
    <row r="2191" spans="2:9">
      <c r="B2191" s="64">
        <f t="shared" si="71"/>
        <v>45657</v>
      </c>
      <c r="C2191" s="65">
        <f t="shared" si="70"/>
        <v>3</v>
      </c>
      <c r="D2191" s="65">
        <f>IF(ISNUMBER(MATCH(B2191,Holidays!$E$5:$E$134,0)),1,'Data Export'!C2191)</f>
        <v>3</v>
      </c>
      <c r="E2191" s="66">
        <v>6</v>
      </c>
      <c r="F2191" s="66" t="str">
        <f ca="1">OFFSET('ToU Table'!$B$6,'Data Export'!E2191-1,'Data Export'!D2191-1)</f>
        <v>Off-peak</v>
      </c>
      <c r="G2191" s="66">
        <v>106</v>
      </c>
      <c r="H2191" s="66">
        <v>347.15</v>
      </c>
      <c r="I2191" s="66">
        <v>75</v>
      </c>
    </row>
    <row r="2192" spans="2:9">
      <c r="B2192" s="64">
        <f t="shared" si="71"/>
        <v>45657</v>
      </c>
      <c r="C2192" s="65">
        <f t="shared" si="70"/>
        <v>3</v>
      </c>
      <c r="D2192" s="65">
        <f>IF(ISNUMBER(MATCH(B2192,Holidays!$E$5:$E$134,0)),1,'Data Export'!C2192)</f>
        <v>3</v>
      </c>
      <c r="E2192" s="66">
        <v>7</v>
      </c>
      <c r="F2192" s="66" t="str">
        <f ca="1">OFFSET('ToU Table'!$B$6,'Data Export'!E2192-1,'Data Export'!D2192-1)</f>
        <v>Standard</v>
      </c>
      <c r="G2192" s="66">
        <v>121</v>
      </c>
      <c r="H2192" s="66">
        <v>347.15</v>
      </c>
      <c r="I2192" s="66">
        <v>85</v>
      </c>
    </row>
    <row r="2193" spans="2:9">
      <c r="B2193" s="64">
        <f t="shared" si="71"/>
        <v>45657</v>
      </c>
      <c r="C2193" s="65">
        <f t="shared" si="70"/>
        <v>3</v>
      </c>
      <c r="D2193" s="65">
        <f>IF(ISNUMBER(MATCH(B2193,Holidays!$E$5:$E$134,0)),1,'Data Export'!C2193)</f>
        <v>3</v>
      </c>
      <c r="E2193" s="66">
        <v>8</v>
      </c>
      <c r="F2193" s="66" t="str">
        <f ca="1">OFFSET('ToU Table'!$B$6,'Data Export'!E2193-1,'Data Export'!D2193-1)</f>
        <v>Peak</v>
      </c>
      <c r="G2193" s="66">
        <v>69.41</v>
      </c>
      <c r="H2193" s="66">
        <v>347.15</v>
      </c>
      <c r="I2193" s="66">
        <v>189</v>
      </c>
    </row>
    <row r="2194" spans="2:9">
      <c r="B2194" s="64">
        <f t="shared" si="71"/>
        <v>45657</v>
      </c>
      <c r="C2194" s="65">
        <f t="shared" si="70"/>
        <v>3</v>
      </c>
      <c r="D2194" s="65">
        <f>IF(ISNUMBER(MATCH(B2194,Holidays!$E$5:$E$134,0)),1,'Data Export'!C2194)</f>
        <v>3</v>
      </c>
      <c r="E2194" s="66">
        <v>9</v>
      </c>
      <c r="F2194" s="66" t="str">
        <f ca="1">OFFSET('ToU Table'!$B$6,'Data Export'!E2194-1,'Data Export'!D2194-1)</f>
        <v>Peak</v>
      </c>
      <c r="G2194" s="66">
        <v>69.39</v>
      </c>
      <c r="H2194" s="66">
        <v>347.15</v>
      </c>
      <c r="I2194" s="66">
        <v>219</v>
      </c>
    </row>
    <row r="2195" spans="2:9">
      <c r="B2195" s="64">
        <f t="shared" si="71"/>
        <v>45657</v>
      </c>
      <c r="C2195" s="65">
        <f t="shared" si="70"/>
        <v>3</v>
      </c>
      <c r="D2195" s="65">
        <f>IF(ISNUMBER(MATCH(B2195,Holidays!$E$5:$E$134,0)),1,'Data Export'!C2195)</f>
        <v>3</v>
      </c>
      <c r="E2195" s="66">
        <v>10</v>
      </c>
      <c r="F2195" s="66" t="str">
        <f ca="1">OFFSET('ToU Table'!$B$6,'Data Export'!E2195-1,'Data Export'!D2195-1)</f>
        <v>Peak</v>
      </c>
      <c r="G2195" s="66">
        <v>69.38</v>
      </c>
      <c r="H2195" s="66">
        <v>205</v>
      </c>
      <c r="I2195" s="66">
        <v>229</v>
      </c>
    </row>
    <row r="2196" spans="2:9">
      <c r="B2196" s="64">
        <f t="shared" si="71"/>
        <v>45657</v>
      </c>
      <c r="C2196" s="65">
        <f t="shared" si="70"/>
        <v>3</v>
      </c>
      <c r="D2196" s="65">
        <f>IF(ISNUMBER(MATCH(B2196,Holidays!$E$5:$E$134,0)),1,'Data Export'!C2196)</f>
        <v>3</v>
      </c>
      <c r="E2196" s="66">
        <v>11</v>
      </c>
      <c r="F2196" s="66" t="str">
        <f ca="1">OFFSET('ToU Table'!$B$6,'Data Export'!E2196-1,'Data Export'!D2196-1)</f>
        <v>Standard</v>
      </c>
      <c r="G2196" s="66">
        <v>85.99</v>
      </c>
      <c r="H2196" s="66">
        <v>204.04</v>
      </c>
      <c r="I2196" s="66">
        <v>165.7</v>
      </c>
    </row>
    <row r="2197" spans="2:9">
      <c r="B2197" s="64">
        <f t="shared" si="71"/>
        <v>45657</v>
      </c>
      <c r="C2197" s="65">
        <f t="shared" si="70"/>
        <v>3</v>
      </c>
      <c r="D2197" s="65">
        <f>IF(ISNUMBER(MATCH(B2197,Holidays!$E$5:$E$134,0)),1,'Data Export'!C2197)</f>
        <v>3</v>
      </c>
      <c r="E2197" s="66">
        <v>12</v>
      </c>
      <c r="F2197" s="66" t="str">
        <f ca="1">OFFSET('ToU Table'!$B$6,'Data Export'!E2197-1,'Data Export'!D2197-1)</f>
        <v>Standard</v>
      </c>
      <c r="G2197" s="66">
        <v>55.09</v>
      </c>
      <c r="H2197" s="66">
        <v>203.81</v>
      </c>
      <c r="I2197" s="66">
        <v>165.8</v>
      </c>
    </row>
    <row r="2198" spans="2:9">
      <c r="B2198" s="64">
        <f t="shared" si="71"/>
        <v>45657</v>
      </c>
      <c r="C2198" s="65">
        <f t="shared" si="70"/>
        <v>3</v>
      </c>
      <c r="D2198" s="65">
        <f>IF(ISNUMBER(MATCH(B2198,Holidays!$E$5:$E$134,0)),1,'Data Export'!C2198)</f>
        <v>3</v>
      </c>
      <c r="E2198" s="66">
        <v>13</v>
      </c>
      <c r="F2198" s="66" t="str">
        <f ca="1">OFFSET('ToU Table'!$B$6,'Data Export'!E2198-1,'Data Export'!D2198-1)</f>
        <v>Standard</v>
      </c>
      <c r="G2198" s="66">
        <v>55.09</v>
      </c>
      <c r="H2198" s="66">
        <v>203.86</v>
      </c>
      <c r="I2198" s="66">
        <v>165.7</v>
      </c>
    </row>
    <row r="2199" spans="2:9">
      <c r="B2199" s="64">
        <f t="shared" si="71"/>
        <v>45657</v>
      </c>
      <c r="C2199" s="65">
        <f t="shared" si="70"/>
        <v>3</v>
      </c>
      <c r="D2199" s="65">
        <f>IF(ISNUMBER(MATCH(B2199,Holidays!$E$5:$E$134,0)),1,'Data Export'!C2199)</f>
        <v>3</v>
      </c>
      <c r="E2199" s="66">
        <v>14</v>
      </c>
      <c r="F2199" s="66" t="str">
        <f ca="1">OFFSET('ToU Table'!$B$6,'Data Export'!E2199-1,'Data Export'!D2199-1)</f>
        <v>Standard</v>
      </c>
      <c r="G2199" s="66">
        <v>55.1</v>
      </c>
      <c r="H2199" s="66">
        <v>203.96</v>
      </c>
      <c r="I2199" s="66">
        <v>165.7</v>
      </c>
    </row>
    <row r="2200" spans="2:9">
      <c r="B2200" s="64">
        <f t="shared" si="71"/>
        <v>45657</v>
      </c>
      <c r="C2200" s="65">
        <f t="shared" si="70"/>
        <v>3</v>
      </c>
      <c r="D2200" s="65">
        <f>IF(ISNUMBER(MATCH(B2200,Holidays!$E$5:$E$134,0)),1,'Data Export'!C2200)</f>
        <v>3</v>
      </c>
      <c r="E2200" s="66">
        <v>15</v>
      </c>
      <c r="F2200" s="66" t="str">
        <f ca="1">OFFSET('ToU Table'!$B$6,'Data Export'!E2200-1,'Data Export'!D2200-1)</f>
        <v>Standard</v>
      </c>
      <c r="G2200" s="66">
        <v>85.99</v>
      </c>
      <c r="H2200" s="66">
        <v>204.17</v>
      </c>
      <c r="I2200" s="66">
        <v>165.7</v>
      </c>
    </row>
    <row r="2201" spans="2:9">
      <c r="B2201" s="64">
        <f t="shared" si="71"/>
        <v>45657</v>
      </c>
      <c r="C2201" s="65">
        <f t="shared" si="70"/>
        <v>3</v>
      </c>
      <c r="D2201" s="65">
        <f>IF(ISNUMBER(MATCH(B2201,Holidays!$E$5:$E$134,0)),1,'Data Export'!C2201)</f>
        <v>3</v>
      </c>
      <c r="E2201" s="66">
        <v>16</v>
      </c>
      <c r="F2201" s="66" t="str">
        <f ca="1">OFFSET('ToU Table'!$B$6,'Data Export'!E2201-1,'Data Export'!D2201-1)</f>
        <v>Standard</v>
      </c>
      <c r="G2201" s="66">
        <v>86</v>
      </c>
      <c r="H2201" s="66">
        <v>233.08</v>
      </c>
      <c r="I2201" s="66">
        <v>164</v>
      </c>
    </row>
    <row r="2202" spans="2:9">
      <c r="B2202" s="64">
        <f t="shared" si="71"/>
        <v>45657</v>
      </c>
      <c r="C2202" s="65">
        <f t="shared" si="70"/>
        <v>3</v>
      </c>
      <c r="D2202" s="65">
        <f>IF(ISNUMBER(MATCH(B2202,Holidays!$E$5:$E$134,0)),1,'Data Export'!C2202)</f>
        <v>3</v>
      </c>
      <c r="E2202" s="66">
        <v>17</v>
      </c>
      <c r="F2202" s="66" t="str">
        <f ca="1">OFFSET('ToU Table'!$B$6,'Data Export'!E2202-1,'Data Export'!D2202-1)</f>
        <v>Standard</v>
      </c>
      <c r="G2202" s="66">
        <v>86</v>
      </c>
      <c r="H2202" s="66">
        <v>253.75</v>
      </c>
      <c r="I2202" s="66">
        <v>171</v>
      </c>
    </row>
    <row r="2203" spans="2:9">
      <c r="B2203" s="64">
        <f t="shared" si="71"/>
        <v>45657</v>
      </c>
      <c r="C2203" s="65">
        <f t="shared" si="70"/>
        <v>3</v>
      </c>
      <c r="D2203" s="65">
        <f>IF(ISNUMBER(MATCH(B2203,Holidays!$E$5:$E$134,0)),1,'Data Export'!C2203)</f>
        <v>3</v>
      </c>
      <c r="E2203" s="66">
        <v>18</v>
      </c>
      <c r="F2203" s="66" t="str">
        <f ca="1">OFFSET('ToU Table'!$B$6,'Data Export'!E2203-1,'Data Export'!D2203-1)</f>
        <v>Standard</v>
      </c>
      <c r="G2203" s="66">
        <v>121</v>
      </c>
      <c r="H2203" s="66">
        <v>347.15</v>
      </c>
      <c r="I2203" s="66">
        <v>75</v>
      </c>
    </row>
    <row r="2204" spans="2:9">
      <c r="B2204" s="64">
        <f t="shared" si="71"/>
        <v>45657</v>
      </c>
      <c r="C2204" s="65">
        <f t="shared" si="70"/>
        <v>3</v>
      </c>
      <c r="D2204" s="65">
        <f>IF(ISNUMBER(MATCH(B2204,Holidays!$E$5:$E$134,0)),1,'Data Export'!C2204)</f>
        <v>3</v>
      </c>
      <c r="E2204" s="66">
        <v>19</v>
      </c>
      <c r="F2204" s="66" t="str">
        <f ca="1">OFFSET('ToU Table'!$B$6,'Data Export'!E2204-1,'Data Export'!D2204-1)</f>
        <v>Peak</v>
      </c>
      <c r="G2204" s="66">
        <v>347.1</v>
      </c>
      <c r="H2204" s="66">
        <v>347.1</v>
      </c>
      <c r="I2204" s="66">
        <v>67</v>
      </c>
    </row>
    <row r="2205" spans="2:9">
      <c r="B2205" s="64">
        <f t="shared" si="71"/>
        <v>45657</v>
      </c>
      <c r="C2205" s="65">
        <f t="shared" si="70"/>
        <v>3</v>
      </c>
      <c r="D2205" s="65">
        <f>IF(ISNUMBER(MATCH(B2205,Holidays!$E$5:$E$134,0)),1,'Data Export'!C2205)</f>
        <v>3</v>
      </c>
      <c r="E2205" s="66">
        <v>20</v>
      </c>
      <c r="F2205" s="66" t="str">
        <f ca="1">OFFSET('ToU Table'!$B$6,'Data Export'!E2205-1,'Data Export'!D2205-1)</f>
        <v>Peak</v>
      </c>
      <c r="G2205" s="66">
        <v>347.1</v>
      </c>
      <c r="H2205" s="66">
        <v>347.1</v>
      </c>
      <c r="I2205" s="66">
        <v>68</v>
      </c>
    </row>
    <row r="2206" spans="2:9">
      <c r="B2206" s="64">
        <f t="shared" si="71"/>
        <v>45657</v>
      </c>
      <c r="C2206" s="65">
        <f t="shared" si="70"/>
        <v>3</v>
      </c>
      <c r="D2206" s="65">
        <f>IF(ISNUMBER(MATCH(B2206,Holidays!$E$5:$E$134,0)),1,'Data Export'!C2206)</f>
        <v>3</v>
      </c>
      <c r="E2206" s="66">
        <v>21</v>
      </c>
      <c r="F2206" s="66" t="str">
        <f ca="1">OFFSET('ToU Table'!$B$6,'Data Export'!E2206-1,'Data Export'!D2206-1)</f>
        <v>Peak</v>
      </c>
      <c r="G2206" s="66">
        <v>343.17</v>
      </c>
      <c r="H2206" s="66">
        <v>347.15</v>
      </c>
      <c r="I2206" s="66">
        <v>0</v>
      </c>
    </row>
    <row r="2207" spans="2:9">
      <c r="B2207" s="64">
        <f t="shared" si="71"/>
        <v>45657</v>
      </c>
      <c r="C2207" s="65">
        <f t="shared" si="70"/>
        <v>3</v>
      </c>
      <c r="D2207" s="65">
        <f>IF(ISNUMBER(MATCH(B2207,Holidays!$E$5:$E$134,0)),1,'Data Export'!C2207)</f>
        <v>3</v>
      </c>
      <c r="E2207" s="66">
        <v>22</v>
      </c>
      <c r="F2207" s="66" t="str">
        <f ca="1">OFFSET('ToU Table'!$B$6,'Data Export'!E2207-1,'Data Export'!D2207-1)</f>
        <v>Standard</v>
      </c>
      <c r="G2207" s="66">
        <v>249.15</v>
      </c>
      <c r="H2207" s="66">
        <v>250</v>
      </c>
      <c r="I2207" s="66">
        <v>0</v>
      </c>
    </row>
    <row r="2208" spans="2:9">
      <c r="B2208" s="64">
        <f t="shared" si="71"/>
        <v>45657</v>
      </c>
      <c r="C2208" s="65">
        <f t="shared" si="70"/>
        <v>3</v>
      </c>
      <c r="D2208" s="65">
        <f>IF(ISNUMBER(MATCH(B2208,Holidays!$E$5:$E$134,0)),1,'Data Export'!C2208)</f>
        <v>3</v>
      </c>
      <c r="E2208" s="66">
        <v>23</v>
      </c>
      <c r="F2208" s="66" t="str">
        <f ca="1">OFFSET('ToU Table'!$B$6,'Data Export'!E2208-1,'Data Export'!D2208-1)</f>
        <v>Off-peak</v>
      </c>
      <c r="G2208" s="66">
        <v>107.92</v>
      </c>
      <c r="H2208" s="66">
        <v>198.53</v>
      </c>
      <c r="I2208" s="66">
        <v>19</v>
      </c>
    </row>
    <row r="2209" spans="2:9">
      <c r="B2209" s="64">
        <f t="shared" si="71"/>
        <v>45657</v>
      </c>
      <c r="C2209" s="65">
        <f t="shared" si="70"/>
        <v>3</v>
      </c>
      <c r="D2209" s="65">
        <f>IF(ISNUMBER(MATCH(B2209,Holidays!$E$5:$E$134,0)),1,'Data Export'!C2209)</f>
        <v>3</v>
      </c>
      <c r="E2209" s="66">
        <v>24</v>
      </c>
      <c r="F2209" s="66" t="str">
        <f ca="1">OFFSET('ToU Table'!$B$6,'Data Export'!E2209-1,'Data Export'!D2209-1)</f>
        <v>Off-peak</v>
      </c>
      <c r="G2209" s="66">
        <v>106</v>
      </c>
      <c r="H2209" s="66">
        <v>198.21</v>
      </c>
      <c r="I2209" s="66">
        <v>32.5</v>
      </c>
    </row>
    <row r="2210" spans="2:9" ht="15" thickBot="1">
      <c r="B2210" s="67">
        <f t="shared" si="71"/>
        <v>45658</v>
      </c>
      <c r="C2210" s="68">
        <f t="shared" si="70"/>
        <v>4</v>
      </c>
      <c r="D2210" s="68">
        <f>IF(ISNUMBER(MATCH(B2210,Holidays!$E$5:$E$134,0)),1,'Data Export'!C2210)</f>
        <v>1</v>
      </c>
      <c r="E2210" s="69">
        <v>1</v>
      </c>
      <c r="F2210" s="69" t="str">
        <f ca="1">OFFSET('ToU Table'!$B$6,'Data Export'!E2210-1,'Data Export'!D2210-1)</f>
        <v>Off-peak</v>
      </c>
      <c r="G2210" s="69">
        <v>95.99</v>
      </c>
      <c r="H2210" s="69">
        <v>188.98</v>
      </c>
      <c r="I2210" s="69">
        <v>42</v>
      </c>
    </row>
    <row r="2211" spans="2:9">
      <c r="B2211" s="64">
        <f t="shared" si="71"/>
        <v>45658</v>
      </c>
      <c r="C2211" s="65">
        <f t="shared" si="70"/>
        <v>4</v>
      </c>
      <c r="D2211" s="65">
        <f>IF(ISNUMBER(MATCH(B2211,Holidays!$E$5:$E$134,0)),1,'Data Export'!C2211)</f>
        <v>1</v>
      </c>
      <c r="E2211" s="66">
        <v>2</v>
      </c>
      <c r="F2211" s="66" t="str">
        <f ca="1">OFFSET('ToU Table'!$B$6,'Data Export'!E2211-1,'Data Export'!D2211-1)</f>
        <v>Off-peak</v>
      </c>
      <c r="G2211" s="66">
        <v>95.08</v>
      </c>
      <c r="H2211" s="66">
        <v>189.06</v>
      </c>
      <c r="I2211" s="66">
        <v>38</v>
      </c>
    </row>
    <row r="2212" spans="2:9">
      <c r="B2212" s="64">
        <f t="shared" si="71"/>
        <v>45658</v>
      </c>
      <c r="C2212" s="65">
        <f t="shared" si="70"/>
        <v>4</v>
      </c>
      <c r="D2212" s="65">
        <f>IF(ISNUMBER(MATCH(B2212,Holidays!$E$5:$E$134,0)),1,'Data Export'!C2212)</f>
        <v>1</v>
      </c>
      <c r="E2212" s="66">
        <v>3</v>
      </c>
      <c r="F2212" s="66" t="str">
        <f ca="1">OFFSET('ToU Table'!$B$6,'Data Export'!E2212-1,'Data Export'!D2212-1)</f>
        <v>Off-peak</v>
      </c>
      <c r="G2212" s="66">
        <v>95.25</v>
      </c>
      <c r="H2212" s="66">
        <v>189.15</v>
      </c>
      <c r="I2212" s="66">
        <v>35</v>
      </c>
    </row>
    <row r="2213" spans="2:9">
      <c r="B2213" s="64">
        <f t="shared" si="71"/>
        <v>45658</v>
      </c>
      <c r="C2213" s="65">
        <f t="shared" si="70"/>
        <v>4</v>
      </c>
      <c r="D2213" s="65">
        <f>IF(ISNUMBER(MATCH(B2213,Holidays!$E$5:$E$134,0)),1,'Data Export'!C2213)</f>
        <v>1</v>
      </c>
      <c r="E2213" s="66">
        <v>4</v>
      </c>
      <c r="F2213" s="66" t="str">
        <f ca="1">OFFSET('ToU Table'!$B$6,'Data Export'!E2213-1,'Data Export'!D2213-1)</f>
        <v>Off-peak</v>
      </c>
      <c r="G2213" s="66">
        <v>94.73</v>
      </c>
      <c r="H2213" s="66">
        <v>189.18</v>
      </c>
      <c r="I2213" s="66">
        <v>34</v>
      </c>
    </row>
    <row r="2214" spans="2:9">
      <c r="B2214" s="64">
        <f t="shared" si="71"/>
        <v>45658</v>
      </c>
      <c r="C2214" s="65">
        <f t="shared" si="70"/>
        <v>4</v>
      </c>
      <c r="D2214" s="65">
        <f>IF(ISNUMBER(MATCH(B2214,Holidays!$E$5:$E$134,0)),1,'Data Export'!C2214)</f>
        <v>1</v>
      </c>
      <c r="E2214" s="66">
        <v>5</v>
      </c>
      <c r="F2214" s="66" t="str">
        <f ca="1">OFFSET('ToU Table'!$B$6,'Data Export'!E2214-1,'Data Export'!D2214-1)</f>
        <v>Off-peak</v>
      </c>
      <c r="G2214" s="66">
        <v>92.84</v>
      </c>
      <c r="H2214" s="66">
        <v>204</v>
      </c>
      <c r="I2214" s="66">
        <v>34</v>
      </c>
    </row>
    <row r="2215" spans="2:9">
      <c r="B2215" s="64">
        <f t="shared" si="71"/>
        <v>45658</v>
      </c>
      <c r="C2215" s="65">
        <f t="shared" si="70"/>
        <v>4</v>
      </c>
      <c r="D2215" s="65">
        <f>IF(ISNUMBER(MATCH(B2215,Holidays!$E$5:$E$134,0)),1,'Data Export'!C2215)</f>
        <v>1</v>
      </c>
      <c r="E2215" s="66">
        <v>6</v>
      </c>
      <c r="F2215" s="66" t="str">
        <f ca="1">OFFSET('ToU Table'!$B$6,'Data Export'!E2215-1,'Data Export'!D2215-1)</f>
        <v>Off-peak</v>
      </c>
      <c r="G2215" s="66">
        <v>95.99</v>
      </c>
      <c r="H2215" s="66">
        <v>344.91</v>
      </c>
      <c r="I2215" s="66">
        <v>26</v>
      </c>
    </row>
    <row r="2216" spans="2:9">
      <c r="B2216" s="64">
        <f t="shared" si="71"/>
        <v>45658</v>
      </c>
      <c r="C2216" s="65">
        <f t="shared" si="70"/>
        <v>4</v>
      </c>
      <c r="D2216" s="65">
        <f>IF(ISNUMBER(MATCH(B2216,Holidays!$E$5:$E$134,0)),1,'Data Export'!C2216)</f>
        <v>1</v>
      </c>
      <c r="E2216" s="66">
        <v>7</v>
      </c>
      <c r="F2216" s="66" t="str">
        <f ca="1">OFFSET('ToU Table'!$B$6,'Data Export'!E2216-1,'Data Export'!D2216-1)</f>
        <v>Off-peak</v>
      </c>
      <c r="G2216" s="66">
        <v>92.32</v>
      </c>
      <c r="H2216" s="66">
        <v>344.91</v>
      </c>
      <c r="I2216" s="66">
        <v>50</v>
      </c>
    </row>
    <row r="2217" spans="2:9">
      <c r="B2217" s="64">
        <f t="shared" si="71"/>
        <v>45658</v>
      </c>
      <c r="C2217" s="65">
        <f t="shared" si="70"/>
        <v>4</v>
      </c>
      <c r="D2217" s="65">
        <f>IF(ISNUMBER(MATCH(B2217,Holidays!$E$5:$E$134,0)),1,'Data Export'!C2217)</f>
        <v>1</v>
      </c>
      <c r="E2217" s="66">
        <v>8</v>
      </c>
      <c r="F2217" s="66" t="str">
        <f ca="1">OFFSET('ToU Table'!$B$6,'Data Export'!E2217-1,'Data Export'!D2217-1)</f>
        <v>Off-peak</v>
      </c>
      <c r="G2217" s="66">
        <v>81.28</v>
      </c>
      <c r="H2217" s="66">
        <v>344.91</v>
      </c>
      <c r="I2217" s="66">
        <v>45</v>
      </c>
    </row>
    <row r="2218" spans="2:9">
      <c r="B2218" s="64">
        <f t="shared" si="71"/>
        <v>45658</v>
      </c>
      <c r="C2218" s="65">
        <f t="shared" si="70"/>
        <v>4</v>
      </c>
      <c r="D2218" s="65">
        <f>IF(ISNUMBER(MATCH(B2218,Holidays!$E$5:$E$134,0)),1,'Data Export'!C2218)</f>
        <v>1</v>
      </c>
      <c r="E2218" s="66">
        <v>9</v>
      </c>
      <c r="F2218" s="66" t="str">
        <f ca="1">OFFSET('ToU Table'!$B$6,'Data Export'!E2218-1,'Data Export'!D2218-1)</f>
        <v>Off-peak</v>
      </c>
      <c r="G2218" s="66">
        <v>76.28</v>
      </c>
      <c r="H2218" s="66">
        <v>344.91</v>
      </c>
      <c r="I2218" s="66">
        <v>50</v>
      </c>
    </row>
    <row r="2219" spans="2:9">
      <c r="B2219" s="64">
        <f t="shared" si="71"/>
        <v>45658</v>
      </c>
      <c r="C2219" s="65">
        <f t="shared" ref="C2219:C2282" si="72">WEEKDAY(B2219)</f>
        <v>4</v>
      </c>
      <c r="D2219" s="65">
        <f>IF(ISNUMBER(MATCH(B2219,Holidays!$E$5:$E$134,0)),1,'Data Export'!C2219)</f>
        <v>1</v>
      </c>
      <c r="E2219" s="66">
        <v>10</v>
      </c>
      <c r="F2219" s="66" t="str">
        <f ca="1">OFFSET('ToU Table'!$B$6,'Data Export'!E2219-1,'Data Export'!D2219-1)</f>
        <v>Off-peak</v>
      </c>
      <c r="G2219" s="66">
        <v>44.97</v>
      </c>
      <c r="H2219" s="66">
        <v>202.37</v>
      </c>
      <c r="I2219" s="66">
        <v>60</v>
      </c>
    </row>
    <row r="2220" spans="2:9">
      <c r="B2220" s="64">
        <f t="shared" si="71"/>
        <v>45658</v>
      </c>
      <c r="C2220" s="65">
        <f t="shared" si="72"/>
        <v>4</v>
      </c>
      <c r="D2220" s="65">
        <f>IF(ISNUMBER(MATCH(B2220,Holidays!$E$5:$E$134,0)),1,'Data Export'!C2220)</f>
        <v>1</v>
      </c>
      <c r="E2220" s="66">
        <v>11</v>
      </c>
      <c r="F2220" s="66" t="str">
        <f ca="1">OFFSET('ToU Table'!$B$6,'Data Export'!E2220-1,'Data Export'!D2220-1)</f>
        <v>Off-peak</v>
      </c>
      <c r="G2220" s="66">
        <v>34.49</v>
      </c>
      <c r="H2220" s="66">
        <v>203.21</v>
      </c>
      <c r="I2220" s="66">
        <v>60</v>
      </c>
    </row>
    <row r="2221" spans="2:9">
      <c r="B2221" s="64">
        <f t="shared" si="71"/>
        <v>45658</v>
      </c>
      <c r="C2221" s="65">
        <f t="shared" si="72"/>
        <v>4</v>
      </c>
      <c r="D2221" s="65">
        <f>IF(ISNUMBER(MATCH(B2221,Holidays!$E$5:$E$134,0)),1,'Data Export'!C2221)</f>
        <v>1</v>
      </c>
      <c r="E2221" s="66">
        <v>12</v>
      </c>
      <c r="F2221" s="66" t="str">
        <f ca="1">OFFSET('ToU Table'!$B$6,'Data Export'!E2221-1,'Data Export'!D2221-1)</f>
        <v>Off-peak</v>
      </c>
      <c r="G2221" s="66">
        <v>34.479999999999997</v>
      </c>
      <c r="H2221" s="66">
        <v>202.83</v>
      </c>
      <c r="I2221" s="66">
        <v>63</v>
      </c>
    </row>
    <row r="2222" spans="2:9">
      <c r="B2222" s="64">
        <f t="shared" si="71"/>
        <v>45658</v>
      </c>
      <c r="C2222" s="65">
        <f t="shared" si="72"/>
        <v>4</v>
      </c>
      <c r="D2222" s="65">
        <f>IF(ISNUMBER(MATCH(B2222,Holidays!$E$5:$E$134,0)),1,'Data Export'!C2222)</f>
        <v>1</v>
      </c>
      <c r="E2222" s="66">
        <v>13</v>
      </c>
      <c r="F2222" s="66" t="str">
        <f ca="1">OFFSET('ToU Table'!$B$6,'Data Export'!E2222-1,'Data Export'!D2222-1)</f>
        <v>Off-peak</v>
      </c>
      <c r="G2222" s="66">
        <v>34.479999999999997</v>
      </c>
      <c r="H2222" s="66">
        <v>202.22</v>
      </c>
      <c r="I2222" s="66">
        <v>69</v>
      </c>
    </row>
    <row r="2223" spans="2:9">
      <c r="B2223" s="64">
        <f t="shared" si="71"/>
        <v>45658</v>
      </c>
      <c r="C2223" s="65">
        <f t="shared" si="72"/>
        <v>4</v>
      </c>
      <c r="D2223" s="65">
        <f>IF(ISNUMBER(MATCH(B2223,Holidays!$E$5:$E$134,0)),1,'Data Export'!C2223)</f>
        <v>1</v>
      </c>
      <c r="E2223" s="66">
        <v>14</v>
      </c>
      <c r="F2223" s="66" t="str">
        <f ca="1">OFFSET('ToU Table'!$B$6,'Data Export'!E2223-1,'Data Export'!D2223-1)</f>
        <v>Off-peak</v>
      </c>
      <c r="G2223" s="66">
        <v>34.479999999999997</v>
      </c>
      <c r="H2223" s="66">
        <v>202.37</v>
      </c>
      <c r="I2223" s="66">
        <v>66</v>
      </c>
    </row>
    <row r="2224" spans="2:9">
      <c r="B2224" s="64">
        <f t="shared" si="71"/>
        <v>45658</v>
      </c>
      <c r="C2224" s="65">
        <f t="shared" si="72"/>
        <v>4</v>
      </c>
      <c r="D2224" s="65">
        <f>IF(ISNUMBER(MATCH(B2224,Holidays!$E$5:$E$134,0)),1,'Data Export'!C2224)</f>
        <v>1</v>
      </c>
      <c r="E2224" s="66">
        <v>15</v>
      </c>
      <c r="F2224" s="66" t="str">
        <f ca="1">OFFSET('ToU Table'!$B$6,'Data Export'!E2224-1,'Data Export'!D2224-1)</f>
        <v>Off-peak</v>
      </c>
      <c r="G2224" s="66">
        <v>34.479999999999997</v>
      </c>
      <c r="H2224" s="66">
        <v>202.92</v>
      </c>
      <c r="I2224" s="66">
        <v>59</v>
      </c>
    </row>
    <row r="2225" spans="2:9">
      <c r="B2225" s="64">
        <f t="shared" si="71"/>
        <v>45658</v>
      </c>
      <c r="C2225" s="65">
        <f t="shared" si="72"/>
        <v>4</v>
      </c>
      <c r="D2225" s="65">
        <f>IF(ISNUMBER(MATCH(B2225,Holidays!$E$5:$E$134,0)),1,'Data Export'!C2225)</f>
        <v>1</v>
      </c>
      <c r="E2225" s="66">
        <v>16</v>
      </c>
      <c r="F2225" s="66" t="str">
        <f ca="1">OFFSET('ToU Table'!$B$6,'Data Export'!E2225-1,'Data Export'!D2225-1)</f>
        <v>Off-peak</v>
      </c>
      <c r="G2225" s="66">
        <v>75.069999999999993</v>
      </c>
      <c r="H2225" s="66">
        <v>230.31</v>
      </c>
      <c r="I2225" s="66">
        <v>55</v>
      </c>
    </row>
    <row r="2226" spans="2:9">
      <c r="B2226" s="64">
        <f t="shared" si="71"/>
        <v>45658</v>
      </c>
      <c r="C2226" s="65">
        <f t="shared" si="72"/>
        <v>4</v>
      </c>
      <c r="D2226" s="65">
        <f>IF(ISNUMBER(MATCH(B2226,Holidays!$E$5:$E$134,0)),1,'Data Export'!C2226)</f>
        <v>1</v>
      </c>
      <c r="E2226" s="66">
        <v>17</v>
      </c>
      <c r="F2226" s="66" t="str">
        <f ca="1">OFFSET('ToU Table'!$B$6,'Data Export'!E2226-1,'Data Export'!D2226-1)</f>
        <v>Off-peak</v>
      </c>
      <c r="G2226" s="66">
        <v>76.28</v>
      </c>
      <c r="H2226" s="66">
        <v>253.72</v>
      </c>
      <c r="I2226" s="66">
        <v>56</v>
      </c>
    </row>
    <row r="2227" spans="2:9">
      <c r="B2227" s="64">
        <f t="shared" si="71"/>
        <v>45658</v>
      </c>
      <c r="C2227" s="65">
        <f t="shared" si="72"/>
        <v>4</v>
      </c>
      <c r="D2227" s="65">
        <f>IF(ISNUMBER(MATCH(B2227,Holidays!$E$5:$E$134,0)),1,'Data Export'!C2227)</f>
        <v>1</v>
      </c>
      <c r="E2227" s="66">
        <v>18</v>
      </c>
      <c r="F2227" s="66" t="str">
        <f ca="1">OFFSET('ToU Table'!$B$6,'Data Export'!E2227-1,'Data Export'!D2227-1)</f>
        <v>Off-peak</v>
      </c>
      <c r="G2227" s="66">
        <v>287.45</v>
      </c>
      <c r="H2227" s="66">
        <v>344.91</v>
      </c>
      <c r="I2227" s="66">
        <v>50</v>
      </c>
    </row>
    <row r="2228" spans="2:9">
      <c r="B2228" s="64">
        <f t="shared" si="71"/>
        <v>45658</v>
      </c>
      <c r="C2228" s="65">
        <f t="shared" si="72"/>
        <v>4</v>
      </c>
      <c r="D2228" s="65">
        <f>IF(ISNUMBER(MATCH(B2228,Holidays!$E$5:$E$134,0)),1,'Data Export'!C2228)</f>
        <v>1</v>
      </c>
      <c r="E2228" s="66">
        <v>19</v>
      </c>
      <c r="F2228" s="66" t="str">
        <f ca="1">OFFSET('ToU Table'!$B$6,'Data Export'!E2228-1,'Data Export'!D2228-1)</f>
        <v>Off-peak</v>
      </c>
      <c r="G2228" s="66">
        <v>291.35000000000002</v>
      </c>
      <c r="H2228" s="66">
        <v>344.91</v>
      </c>
      <c r="I2228" s="66">
        <v>51</v>
      </c>
    </row>
    <row r="2229" spans="2:9">
      <c r="B2229" s="64">
        <f t="shared" si="71"/>
        <v>45658</v>
      </c>
      <c r="C2229" s="65">
        <f t="shared" si="72"/>
        <v>4</v>
      </c>
      <c r="D2229" s="65">
        <f>IF(ISNUMBER(MATCH(B2229,Holidays!$E$5:$E$134,0)),1,'Data Export'!C2229)</f>
        <v>1</v>
      </c>
      <c r="E2229" s="66">
        <v>20</v>
      </c>
      <c r="F2229" s="66" t="str">
        <f ca="1">OFFSET('ToU Table'!$B$6,'Data Export'!E2229-1,'Data Export'!D2229-1)</f>
        <v>Off-peak</v>
      </c>
      <c r="G2229" s="66">
        <v>292.16000000000003</v>
      </c>
      <c r="H2229" s="66">
        <v>344.91</v>
      </c>
      <c r="I2229" s="66">
        <v>51</v>
      </c>
    </row>
    <row r="2230" spans="2:9">
      <c r="B2230" s="64">
        <f t="shared" si="71"/>
        <v>45658</v>
      </c>
      <c r="C2230" s="65">
        <f t="shared" si="72"/>
        <v>4</v>
      </c>
      <c r="D2230" s="65">
        <f>IF(ISNUMBER(MATCH(B2230,Holidays!$E$5:$E$134,0)),1,'Data Export'!C2230)</f>
        <v>1</v>
      </c>
      <c r="E2230" s="66">
        <v>21</v>
      </c>
      <c r="F2230" s="66" t="str">
        <f ca="1">OFFSET('ToU Table'!$B$6,'Data Export'!E2230-1,'Data Export'!D2230-1)</f>
        <v>Off-peak</v>
      </c>
      <c r="G2230" s="66">
        <v>101.32</v>
      </c>
      <c r="H2230" s="66">
        <v>344.91</v>
      </c>
      <c r="I2230" s="66">
        <v>0</v>
      </c>
    </row>
    <row r="2231" spans="2:9">
      <c r="B2231" s="64">
        <f t="shared" si="71"/>
        <v>45658</v>
      </c>
      <c r="C2231" s="65">
        <f t="shared" si="72"/>
        <v>4</v>
      </c>
      <c r="D2231" s="65">
        <f>IF(ISNUMBER(MATCH(B2231,Holidays!$E$5:$E$134,0)),1,'Data Export'!C2231)</f>
        <v>1</v>
      </c>
      <c r="E2231" s="66">
        <v>22</v>
      </c>
      <c r="F2231" s="66" t="str">
        <f ca="1">OFFSET('ToU Table'!$B$6,'Data Export'!E2231-1,'Data Export'!D2231-1)</f>
        <v>Off-peak</v>
      </c>
      <c r="G2231" s="66">
        <v>98.74</v>
      </c>
      <c r="H2231" s="66">
        <v>250</v>
      </c>
      <c r="I2231" s="66">
        <v>0</v>
      </c>
    </row>
    <row r="2232" spans="2:9">
      <c r="B2232" s="64">
        <f t="shared" si="71"/>
        <v>45658</v>
      </c>
      <c r="C2232" s="65">
        <f t="shared" si="72"/>
        <v>4</v>
      </c>
      <c r="D2232" s="65">
        <f>IF(ISNUMBER(MATCH(B2232,Holidays!$E$5:$E$134,0)),1,'Data Export'!C2232)</f>
        <v>1</v>
      </c>
      <c r="E2232" s="66">
        <v>23</v>
      </c>
      <c r="F2232" s="66" t="str">
        <f ca="1">OFFSET('ToU Table'!$B$6,'Data Export'!E2232-1,'Data Export'!D2232-1)</f>
        <v>Off-peak</v>
      </c>
      <c r="G2232" s="66">
        <v>96.98</v>
      </c>
      <c r="H2232" s="66">
        <v>198.92</v>
      </c>
      <c r="I2232" s="66">
        <v>20.8</v>
      </c>
    </row>
    <row r="2233" spans="2:9">
      <c r="B2233" s="64">
        <f t="shared" si="71"/>
        <v>45658</v>
      </c>
      <c r="C2233" s="65">
        <f t="shared" si="72"/>
        <v>4</v>
      </c>
      <c r="D2233" s="65">
        <f>IF(ISNUMBER(MATCH(B2233,Holidays!$E$5:$E$134,0)),1,'Data Export'!C2233)</f>
        <v>1</v>
      </c>
      <c r="E2233" s="66">
        <v>24</v>
      </c>
      <c r="F2233" s="66" t="str">
        <f ca="1">OFFSET('ToU Table'!$B$6,'Data Export'!E2233-1,'Data Export'!D2233-1)</f>
        <v>Off-peak</v>
      </c>
      <c r="G2233" s="66">
        <v>96</v>
      </c>
      <c r="H2233" s="66">
        <v>198.81</v>
      </c>
      <c r="I2233" s="66">
        <v>25</v>
      </c>
    </row>
    <row r="2234" spans="2:9">
      <c r="B2234" s="64">
        <f t="shared" si="71"/>
        <v>45659</v>
      </c>
      <c r="C2234" s="65">
        <f t="shared" si="72"/>
        <v>5</v>
      </c>
      <c r="D2234" s="65">
        <f>IF(ISNUMBER(MATCH(B2234,Holidays!$E$5:$E$134,0)),1,'Data Export'!C2234)</f>
        <v>5</v>
      </c>
      <c r="E2234" s="66">
        <v>1</v>
      </c>
      <c r="F2234" s="66" t="str">
        <f ca="1">OFFSET('ToU Table'!$B$6,'Data Export'!E2234-1,'Data Export'!D2234-1)</f>
        <v>Off-peak</v>
      </c>
      <c r="G2234" s="66">
        <v>96</v>
      </c>
      <c r="H2234" s="66">
        <v>188.96</v>
      </c>
      <c r="I2234" s="66">
        <v>21.5</v>
      </c>
    </row>
    <row r="2235" spans="2:9">
      <c r="B2235" s="64">
        <f t="shared" si="71"/>
        <v>45659</v>
      </c>
      <c r="C2235" s="65">
        <f t="shared" si="72"/>
        <v>5</v>
      </c>
      <c r="D2235" s="65">
        <f>IF(ISNUMBER(MATCH(B2235,Holidays!$E$5:$E$134,0)),1,'Data Export'!C2235)</f>
        <v>5</v>
      </c>
      <c r="E2235" s="66">
        <v>2</v>
      </c>
      <c r="F2235" s="66" t="str">
        <f ca="1">OFFSET('ToU Table'!$B$6,'Data Export'!E2235-1,'Data Export'!D2235-1)</f>
        <v>Off-peak</v>
      </c>
      <c r="G2235" s="66">
        <v>96</v>
      </c>
      <c r="H2235" s="66">
        <v>189.07</v>
      </c>
      <c r="I2235" s="66">
        <v>21.5</v>
      </c>
    </row>
    <row r="2236" spans="2:9">
      <c r="B2236" s="64">
        <f t="shared" si="71"/>
        <v>45659</v>
      </c>
      <c r="C2236" s="65">
        <f t="shared" si="72"/>
        <v>5</v>
      </c>
      <c r="D2236" s="65">
        <f>IF(ISNUMBER(MATCH(B2236,Holidays!$E$5:$E$134,0)),1,'Data Export'!C2236)</f>
        <v>5</v>
      </c>
      <c r="E2236" s="66">
        <v>3</v>
      </c>
      <c r="F2236" s="66" t="str">
        <f ca="1">OFFSET('ToU Table'!$B$6,'Data Export'!E2236-1,'Data Export'!D2236-1)</f>
        <v>Off-peak</v>
      </c>
      <c r="G2236" s="66">
        <v>96</v>
      </c>
      <c r="H2236" s="66">
        <v>189.14</v>
      </c>
      <c r="I2236" s="66">
        <v>25.6</v>
      </c>
    </row>
    <row r="2237" spans="2:9">
      <c r="B2237" s="64">
        <f t="shared" si="71"/>
        <v>45659</v>
      </c>
      <c r="C2237" s="65">
        <f t="shared" si="72"/>
        <v>5</v>
      </c>
      <c r="D2237" s="65">
        <f>IF(ISNUMBER(MATCH(B2237,Holidays!$E$5:$E$134,0)),1,'Data Export'!C2237)</f>
        <v>5</v>
      </c>
      <c r="E2237" s="66">
        <v>4</v>
      </c>
      <c r="F2237" s="66" t="str">
        <f ca="1">OFFSET('ToU Table'!$B$6,'Data Export'!E2237-1,'Data Export'!D2237-1)</f>
        <v>Off-peak</v>
      </c>
      <c r="G2237" s="66">
        <v>96</v>
      </c>
      <c r="H2237" s="66">
        <v>189.19</v>
      </c>
      <c r="I2237" s="66">
        <v>25.6</v>
      </c>
    </row>
    <row r="2238" spans="2:9">
      <c r="B2238" s="64">
        <f t="shared" si="71"/>
        <v>45659</v>
      </c>
      <c r="C2238" s="65">
        <f t="shared" si="72"/>
        <v>5</v>
      </c>
      <c r="D2238" s="65">
        <f>IF(ISNUMBER(MATCH(B2238,Holidays!$E$5:$E$134,0)),1,'Data Export'!C2238)</f>
        <v>5</v>
      </c>
      <c r="E2238" s="66">
        <v>5</v>
      </c>
      <c r="F2238" s="66" t="str">
        <f ca="1">OFFSET('ToU Table'!$B$6,'Data Export'!E2238-1,'Data Export'!D2238-1)</f>
        <v>Off-peak</v>
      </c>
      <c r="G2238" s="66">
        <v>91.75</v>
      </c>
      <c r="H2238" s="66">
        <v>203.98</v>
      </c>
      <c r="I2238" s="66">
        <v>38.700000000000003</v>
      </c>
    </row>
    <row r="2239" spans="2:9">
      <c r="B2239" s="64">
        <f t="shared" si="71"/>
        <v>45659</v>
      </c>
      <c r="C2239" s="65">
        <f t="shared" si="72"/>
        <v>5</v>
      </c>
      <c r="D2239" s="65">
        <f>IF(ISNUMBER(MATCH(B2239,Holidays!$E$5:$E$134,0)),1,'Data Export'!C2239)</f>
        <v>5</v>
      </c>
      <c r="E2239" s="66">
        <v>6</v>
      </c>
      <c r="F2239" s="66" t="str">
        <f ca="1">OFFSET('ToU Table'!$B$6,'Data Export'!E2239-1,'Data Export'!D2239-1)</f>
        <v>Off-peak</v>
      </c>
      <c r="G2239" s="66">
        <v>288.85000000000002</v>
      </c>
      <c r="H2239" s="66">
        <v>344.91</v>
      </c>
      <c r="I2239" s="66">
        <v>13.2</v>
      </c>
    </row>
    <row r="2240" spans="2:9">
      <c r="B2240" s="64">
        <f t="shared" si="71"/>
        <v>45659</v>
      </c>
      <c r="C2240" s="65">
        <f t="shared" si="72"/>
        <v>5</v>
      </c>
      <c r="D2240" s="65">
        <f>IF(ISNUMBER(MATCH(B2240,Holidays!$E$5:$E$134,0)),1,'Data Export'!C2240)</f>
        <v>5</v>
      </c>
      <c r="E2240" s="66">
        <v>7</v>
      </c>
      <c r="F2240" s="66" t="str">
        <f ca="1">OFFSET('ToU Table'!$B$6,'Data Export'!E2240-1,'Data Export'!D2240-1)</f>
        <v>Standard</v>
      </c>
      <c r="G2240" s="66">
        <v>121</v>
      </c>
      <c r="H2240" s="66">
        <v>344.91</v>
      </c>
      <c r="I2240" s="66">
        <v>42</v>
      </c>
    </row>
    <row r="2241" spans="2:9">
      <c r="B2241" s="64">
        <f t="shared" si="71"/>
        <v>45659</v>
      </c>
      <c r="C2241" s="65">
        <f t="shared" si="72"/>
        <v>5</v>
      </c>
      <c r="D2241" s="65">
        <f>IF(ISNUMBER(MATCH(B2241,Holidays!$E$5:$E$134,0)),1,'Data Export'!C2241)</f>
        <v>5</v>
      </c>
      <c r="E2241" s="66">
        <v>8</v>
      </c>
      <c r="F2241" s="66" t="str">
        <f ca="1">OFFSET('ToU Table'!$B$6,'Data Export'!E2241-1,'Data Export'!D2241-1)</f>
        <v>Peak</v>
      </c>
      <c r="G2241" s="66">
        <v>68.98</v>
      </c>
      <c r="H2241" s="66">
        <v>344.91</v>
      </c>
      <c r="I2241" s="66">
        <v>76</v>
      </c>
    </row>
    <row r="2242" spans="2:9">
      <c r="B2242" s="64">
        <f t="shared" si="71"/>
        <v>45659</v>
      </c>
      <c r="C2242" s="65">
        <f t="shared" si="72"/>
        <v>5</v>
      </c>
      <c r="D2242" s="65">
        <f>IF(ISNUMBER(MATCH(B2242,Holidays!$E$5:$E$134,0)),1,'Data Export'!C2242)</f>
        <v>5</v>
      </c>
      <c r="E2242" s="66">
        <v>9</v>
      </c>
      <c r="F2242" s="66" t="str">
        <f ca="1">OFFSET('ToU Table'!$B$6,'Data Export'!E2242-1,'Data Export'!D2242-1)</f>
        <v>Peak</v>
      </c>
      <c r="G2242" s="66">
        <v>68.95</v>
      </c>
      <c r="H2242" s="66">
        <v>344.91</v>
      </c>
      <c r="I2242" s="66">
        <v>85</v>
      </c>
    </row>
    <row r="2243" spans="2:9">
      <c r="B2243" s="64">
        <f t="shared" ref="B2243:B2306" si="73">B2219+1</f>
        <v>45659</v>
      </c>
      <c r="C2243" s="65">
        <f t="shared" si="72"/>
        <v>5</v>
      </c>
      <c r="D2243" s="65">
        <f>IF(ISNUMBER(MATCH(B2243,Holidays!$E$5:$E$134,0)),1,'Data Export'!C2243)</f>
        <v>5</v>
      </c>
      <c r="E2243" s="66">
        <v>10</v>
      </c>
      <c r="F2243" s="66" t="str">
        <f ca="1">OFFSET('ToU Table'!$B$6,'Data Export'!E2243-1,'Data Export'!D2243-1)</f>
        <v>Peak</v>
      </c>
      <c r="G2243" s="66">
        <v>49.64</v>
      </c>
      <c r="H2243" s="66">
        <v>344.91</v>
      </c>
      <c r="I2243" s="66">
        <v>77</v>
      </c>
    </row>
    <row r="2244" spans="2:9">
      <c r="B2244" s="64">
        <f t="shared" si="73"/>
        <v>45659</v>
      </c>
      <c r="C2244" s="65">
        <f t="shared" si="72"/>
        <v>5</v>
      </c>
      <c r="D2244" s="65">
        <f>IF(ISNUMBER(MATCH(B2244,Holidays!$E$5:$E$134,0)),1,'Data Export'!C2244)</f>
        <v>5</v>
      </c>
      <c r="E2244" s="66">
        <v>11</v>
      </c>
      <c r="F2244" s="66" t="str">
        <f ca="1">OFFSET('ToU Table'!$B$6,'Data Export'!E2244-1,'Data Export'!D2244-1)</f>
        <v>Standard</v>
      </c>
      <c r="G2244" s="66">
        <v>49.44</v>
      </c>
      <c r="H2244" s="66">
        <v>203.75</v>
      </c>
      <c r="I2244" s="66">
        <v>89</v>
      </c>
    </row>
    <row r="2245" spans="2:9">
      <c r="B2245" s="64">
        <f t="shared" si="73"/>
        <v>45659</v>
      </c>
      <c r="C2245" s="65">
        <f t="shared" si="72"/>
        <v>5</v>
      </c>
      <c r="D2245" s="65">
        <f>IF(ISNUMBER(MATCH(B2245,Holidays!$E$5:$E$134,0)),1,'Data Export'!C2245)</f>
        <v>5</v>
      </c>
      <c r="E2245" s="66">
        <v>12</v>
      </c>
      <c r="F2245" s="66" t="str">
        <f ca="1">OFFSET('ToU Table'!$B$6,'Data Export'!E2245-1,'Data Export'!D2245-1)</f>
        <v>Standard</v>
      </c>
      <c r="G2245" s="66">
        <v>49.33</v>
      </c>
      <c r="H2245" s="66">
        <v>203.61</v>
      </c>
      <c r="I2245" s="66">
        <v>99</v>
      </c>
    </row>
    <row r="2246" spans="2:9">
      <c r="B2246" s="64">
        <f t="shared" si="73"/>
        <v>45659</v>
      </c>
      <c r="C2246" s="65">
        <f t="shared" si="72"/>
        <v>5</v>
      </c>
      <c r="D2246" s="65">
        <f>IF(ISNUMBER(MATCH(B2246,Holidays!$E$5:$E$134,0)),1,'Data Export'!C2246)</f>
        <v>5</v>
      </c>
      <c r="E2246" s="66">
        <v>13</v>
      </c>
      <c r="F2246" s="66" t="str">
        <f ca="1">OFFSET('ToU Table'!$B$6,'Data Export'!E2246-1,'Data Export'!D2246-1)</f>
        <v>Standard</v>
      </c>
      <c r="G2246" s="66">
        <v>49.11</v>
      </c>
      <c r="H2246" s="66">
        <v>203.21</v>
      </c>
      <c r="I2246" s="66">
        <v>103</v>
      </c>
    </row>
    <row r="2247" spans="2:9">
      <c r="B2247" s="64">
        <f t="shared" si="73"/>
        <v>45659</v>
      </c>
      <c r="C2247" s="65">
        <f t="shared" si="72"/>
        <v>5</v>
      </c>
      <c r="D2247" s="65">
        <f>IF(ISNUMBER(MATCH(B2247,Holidays!$E$5:$E$134,0)),1,'Data Export'!C2247)</f>
        <v>5</v>
      </c>
      <c r="E2247" s="66">
        <v>14</v>
      </c>
      <c r="F2247" s="66" t="str">
        <f ca="1">OFFSET('ToU Table'!$B$6,'Data Export'!E2247-1,'Data Export'!D2247-1)</f>
        <v>Standard</v>
      </c>
      <c r="G2247" s="66">
        <v>49.22</v>
      </c>
      <c r="H2247" s="66">
        <v>203.44</v>
      </c>
      <c r="I2247" s="66">
        <v>100</v>
      </c>
    </row>
    <row r="2248" spans="2:9">
      <c r="B2248" s="64">
        <f t="shared" si="73"/>
        <v>45659</v>
      </c>
      <c r="C2248" s="65">
        <f t="shared" si="72"/>
        <v>5</v>
      </c>
      <c r="D2248" s="65">
        <f>IF(ISNUMBER(MATCH(B2248,Holidays!$E$5:$E$134,0)),1,'Data Export'!C2248)</f>
        <v>5</v>
      </c>
      <c r="E2248" s="66">
        <v>15</v>
      </c>
      <c r="F2248" s="66" t="str">
        <f ca="1">OFFSET('ToU Table'!$B$6,'Data Export'!E2248-1,'Data Export'!D2248-1)</f>
        <v>Standard</v>
      </c>
      <c r="G2248" s="66">
        <v>49.56</v>
      </c>
      <c r="H2248" s="66">
        <v>203.86</v>
      </c>
      <c r="I2248" s="66">
        <v>99</v>
      </c>
    </row>
    <row r="2249" spans="2:9">
      <c r="B2249" s="64">
        <f t="shared" si="73"/>
        <v>45659</v>
      </c>
      <c r="C2249" s="65">
        <f t="shared" si="72"/>
        <v>5</v>
      </c>
      <c r="D2249" s="65">
        <f>IF(ISNUMBER(MATCH(B2249,Holidays!$E$5:$E$134,0)),1,'Data Export'!C2249)</f>
        <v>5</v>
      </c>
      <c r="E2249" s="66">
        <v>16</v>
      </c>
      <c r="F2249" s="66" t="str">
        <f ca="1">OFFSET('ToU Table'!$B$6,'Data Export'!E2249-1,'Data Export'!D2249-1)</f>
        <v>Standard</v>
      </c>
      <c r="G2249" s="66">
        <v>86</v>
      </c>
      <c r="H2249" s="66">
        <v>232.86</v>
      </c>
      <c r="I2249" s="66">
        <v>100</v>
      </c>
    </row>
    <row r="2250" spans="2:9">
      <c r="B2250" s="64">
        <f t="shared" si="73"/>
        <v>45659</v>
      </c>
      <c r="C2250" s="65">
        <f t="shared" si="72"/>
        <v>5</v>
      </c>
      <c r="D2250" s="65">
        <f>IF(ISNUMBER(MATCH(B2250,Holidays!$E$5:$E$134,0)),1,'Data Export'!C2250)</f>
        <v>5</v>
      </c>
      <c r="E2250" s="66">
        <v>17</v>
      </c>
      <c r="F2250" s="66" t="str">
        <f ca="1">OFFSET('ToU Table'!$B$6,'Data Export'!E2250-1,'Data Export'!D2250-1)</f>
        <v>Standard</v>
      </c>
      <c r="G2250" s="66">
        <v>86</v>
      </c>
      <c r="H2250" s="66">
        <v>253.65</v>
      </c>
      <c r="I2250" s="66">
        <v>104</v>
      </c>
    </row>
    <row r="2251" spans="2:9">
      <c r="B2251" s="64">
        <f t="shared" si="73"/>
        <v>45659</v>
      </c>
      <c r="C2251" s="65">
        <f t="shared" si="72"/>
        <v>5</v>
      </c>
      <c r="D2251" s="65">
        <f>IF(ISNUMBER(MATCH(B2251,Holidays!$E$5:$E$134,0)),1,'Data Export'!C2251)</f>
        <v>5</v>
      </c>
      <c r="E2251" s="66">
        <v>18</v>
      </c>
      <c r="F2251" s="66" t="str">
        <f ca="1">OFFSET('ToU Table'!$B$6,'Data Export'!E2251-1,'Data Export'!D2251-1)</f>
        <v>Standard</v>
      </c>
      <c r="G2251" s="66">
        <v>121</v>
      </c>
      <c r="H2251" s="66">
        <v>344.91</v>
      </c>
      <c r="I2251" s="66">
        <v>50</v>
      </c>
    </row>
    <row r="2252" spans="2:9">
      <c r="B2252" s="64">
        <f t="shared" si="73"/>
        <v>45659</v>
      </c>
      <c r="C2252" s="65">
        <f t="shared" si="72"/>
        <v>5</v>
      </c>
      <c r="D2252" s="65">
        <f>IF(ISNUMBER(MATCH(B2252,Holidays!$E$5:$E$134,0)),1,'Data Export'!C2252)</f>
        <v>5</v>
      </c>
      <c r="E2252" s="66">
        <v>19</v>
      </c>
      <c r="F2252" s="66" t="str">
        <f ca="1">OFFSET('ToU Table'!$B$6,'Data Export'!E2252-1,'Data Export'!D2252-1)</f>
        <v>Peak</v>
      </c>
      <c r="G2252" s="66">
        <v>344.91</v>
      </c>
      <c r="H2252" s="66">
        <v>344.91</v>
      </c>
      <c r="I2252" s="66">
        <v>23.6</v>
      </c>
    </row>
    <row r="2253" spans="2:9">
      <c r="B2253" s="64">
        <f t="shared" si="73"/>
        <v>45659</v>
      </c>
      <c r="C2253" s="65">
        <f t="shared" si="72"/>
        <v>5</v>
      </c>
      <c r="D2253" s="65">
        <f>IF(ISNUMBER(MATCH(B2253,Holidays!$E$5:$E$134,0)),1,'Data Export'!C2253)</f>
        <v>5</v>
      </c>
      <c r="E2253" s="66">
        <v>20</v>
      </c>
      <c r="F2253" s="66" t="str">
        <f ca="1">OFFSET('ToU Table'!$B$6,'Data Export'!E2253-1,'Data Export'!D2253-1)</f>
        <v>Peak</v>
      </c>
      <c r="G2253" s="66">
        <v>344.91</v>
      </c>
      <c r="H2253" s="66">
        <v>344.91</v>
      </c>
      <c r="I2253" s="66">
        <v>3.6</v>
      </c>
    </row>
    <row r="2254" spans="2:9">
      <c r="B2254" s="64">
        <f t="shared" si="73"/>
        <v>45659</v>
      </c>
      <c r="C2254" s="65">
        <f t="shared" si="72"/>
        <v>5</v>
      </c>
      <c r="D2254" s="65">
        <f>IF(ISNUMBER(MATCH(B2254,Holidays!$E$5:$E$134,0)),1,'Data Export'!C2254)</f>
        <v>5</v>
      </c>
      <c r="E2254" s="66">
        <v>21</v>
      </c>
      <c r="F2254" s="66" t="str">
        <f ca="1">OFFSET('ToU Table'!$B$6,'Data Export'!E2254-1,'Data Export'!D2254-1)</f>
        <v>Peak</v>
      </c>
      <c r="G2254" s="66">
        <v>295.86</v>
      </c>
      <c r="H2254" s="66">
        <v>344.91</v>
      </c>
      <c r="I2254" s="66">
        <v>0</v>
      </c>
    </row>
    <row r="2255" spans="2:9">
      <c r="B2255" s="64">
        <f t="shared" si="73"/>
        <v>45659</v>
      </c>
      <c r="C2255" s="65">
        <f t="shared" si="72"/>
        <v>5</v>
      </c>
      <c r="D2255" s="65">
        <f>IF(ISNUMBER(MATCH(B2255,Holidays!$E$5:$E$134,0)),1,'Data Export'!C2255)</f>
        <v>5</v>
      </c>
      <c r="E2255" s="66">
        <v>22</v>
      </c>
      <c r="F2255" s="66" t="str">
        <f ca="1">OFFSET('ToU Table'!$B$6,'Data Export'!E2255-1,'Data Export'!D2255-1)</f>
        <v>Standard</v>
      </c>
      <c r="G2255" s="66">
        <v>249.13</v>
      </c>
      <c r="H2255" s="66">
        <v>250</v>
      </c>
      <c r="I2255" s="66">
        <v>0</v>
      </c>
    </row>
    <row r="2256" spans="2:9">
      <c r="B2256" s="64">
        <f t="shared" si="73"/>
        <v>45659</v>
      </c>
      <c r="C2256" s="65">
        <f t="shared" si="72"/>
        <v>5</v>
      </c>
      <c r="D2256" s="65">
        <f>IF(ISNUMBER(MATCH(B2256,Holidays!$E$5:$E$134,0)),1,'Data Export'!C2256)</f>
        <v>5</v>
      </c>
      <c r="E2256" s="66">
        <v>23</v>
      </c>
      <c r="F2256" s="66" t="str">
        <f ca="1">OFFSET('ToU Table'!$B$6,'Data Export'!E2256-1,'Data Export'!D2256-1)</f>
        <v>Off-peak</v>
      </c>
      <c r="G2256" s="66">
        <v>99.89</v>
      </c>
      <c r="H2256" s="66">
        <v>198.93</v>
      </c>
      <c r="I2256" s="66">
        <v>12.9</v>
      </c>
    </row>
    <row r="2257" spans="2:9">
      <c r="B2257" s="64">
        <f t="shared" si="73"/>
        <v>45659</v>
      </c>
      <c r="C2257" s="65">
        <f t="shared" si="72"/>
        <v>5</v>
      </c>
      <c r="D2257" s="65">
        <f>IF(ISNUMBER(MATCH(B2257,Holidays!$E$5:$E$134,0)),1,'Data Export'!C2257)</f>
        <v>5</v>
      </c>
      <c r="E2257" s="66">
        <v>24</v>
      </c>
      <c r="F2257" s="66" t="str">
        <f ca="1">OFFSET('ToU Table'!$B$6,'Data Export'!E2257-1,'Data Export'!D2257-1)</f>
        <v>Off-peak</v>
      </c>
      <c r="G2257" s="66">
        <v>95.99</v>
      </c>
      <c r="H2257" s="66">
        <v>198.78</v>
      </c>
      <c r="I2257" s="66">
        <v>19.399999999999999</v>
      </c>
    </row>
    <row r="2258" spans="2:9">
      <c r="B2258" s="64">
        <f t="shared" si="73"/>
        <v>45660</v>
      </c>
      <c r="C2258" s="65">
        <f t="shared" si="72"/>
        <v>6</v>
      </c>
      <c r="D2258" s="65">
        <f>IF(ISNUMBER(MATCH(B2258,Holidays!$E$5:$E$134,0)),1,'Data Export'!C2258)</f>
        <v>6</v>
      </c>
      <c r="E2258" s="66">
        <v>1</v>
      </c>
      <c r="F2258" s="66" t="str">
        <f ca="1">OFFSET('ToU Table'!$B$6,'Data Export'!E2258-1,'Data Export'!D2258-1)</f>
        <v>Off-peak</v>
      </c>
      <c r="G2258" s="66">
        <v>115.37</v>
      </c>
      <c r="H2258" s="66">
        <v>162.4</v>
      </c>
      <c r="I2258" s="66">
        <v>33.1</v>
      </c>
    </row>
    <row r="2259" spans="2:9">
      <c r="B2259" s="64">
        <f t="shared" si="73"/>
        <v>45660</v>
      </c>
      <c r="C2259" s="65">
        <f t="shared" si="72"/>
        <v>6</v>
      </c>
      <c r="D2259" s="65">
        <f>IF(ISNUMBER(MATCH(B2259,Holidays!$E$5:$E$134,0)),1,'Data Export'!C2259)</f>
        <v>6</v>
      </c>
      <c r="E2259" s="66">
        <v>2</v>
      </c>
      <c r="F2259" s="66" t="str">
        <f ca="1">OFFSET('ToU Table'!$B$6,'Data Export'!E2259-1,'Data Export'!D2259-1)</f>
        <v>Off-peak</v>
      </c>
      <c r="G2259" s="66">
        <v>115.99</v>
      </c>
      <c r="H2259" s="66">
        <v>162.4</v>
      </c>
      <c r="I2259" s="66">
        <v>32.9</v>
      </c>
    </row>
    <row r="2260" spans="2:9">
      <c r="B2260" s="64">
        <f t="shared" si="73"/>
        <v>45660</v>
      </c>
      <c r="C2260" s="65">
        <f t="shared" si="72"/>
        <v>6</v>
      </c>
      <c r="D2260" s="65">
        <f>IF(ISNUMBER(MATCH(B2260,Holidays!$E$5:$E$134,0)),1,'Data Export'!C2260)</f>
        <v>6</v>
      </c>
      <c r="E2260" s="66">
        <v>3</v>
      </c>
      <c r="F2260" s="66" t="str">
        <f ca="1">OFFSET('ToU Table'!$B$6,'Data Export'!E2260-1,'Data Export'!D2260-1)</f>
        <v>Off-peak</v>
      </c>
      <c r="G2260" s="66">
        <v>115.66</v>
      </c>
      <c r="H2260" s="66">
        <v>162.4</v>
      </c>
      <c r="I2260" s="66">
        <v>36.9</v>
      </c>
    </row>
    <row r="2261" spans="2:9">
      <c r="B2261" s="64">
        <f t="shared" si="73"/>
        <v>45660</v>
      </c>
      <c r="C2261" s="65">
        <f t="shared" si="72"/>
        <v>6</v>
      </c>
      <c r="D2261" s="65">
        <f>IF(ISNUMBER(MATCH(B2261,Holidays!$E$5:$E$134,0)),1,'Data Export'!C2261)</f>
        <v>6</v>
      </c>
      <c r="E2261" s="66">
        <v>4</v>
      </c>
      <c r="F2261" s="66" t="str">
        <f ca="1">OFFSET('ToU Table'!$B$6,'Data Export'!E2261-1,'Data Export'!D2261-1)</f>
        <v>Off-peak</v>
      </c>
      <c r="G2261" s="66">
        <v>106</v>
      </c>
      <c r="H2261" s="66">
        <v>162.4</v>
      </c>
      <c r="I2261" s="66">
        <v>36.9</v>
      </c>
    </row>
    <row r="2262" spans="2:9">
      <c r="B2262" s="64">
        <f t="shared" si="73"/>
        <v>45660</v>
      </c>
      <c r="C2262" s="65">
        <f t="shared" si="72"/>
        <v>6</v>
      </c>
      <c r="D2262" s="65">
        <f>IF(ISNUMBER(MATCH(B2262,Holidays!$E$5:$E$134,0)),1,'Data Export'!C2262)</f>
        <v>6</v>
      </c>
      <c r="E2262" s="66">
        <v>5</v>
      </c>
      <c r="F2262" s="66" t="str">
        <f ca="1">OFFSET('ToU Table'!$B$6,'Data Export'!E2262-1,'Data Export'!D2262-1)</f>
        <v>Off-peak</v>
      </c>
      <c r="G2262" s="66">
        <v>106</v>
      </c>
      <c r="H2262" s="66">
        <v>194.45</v>
      </c>
      <c r="I2262" s="66">
        <v>41.9</v>
      </c>
    </row>
    <row r="2263" spans="2:9">
      <c r="B2263" s="64">
        <f t="shared" si="73"/>
        <v>45660</v>
      </c>
      <c r="C2263" s="65">
        <f t="shared" si="72"/>
        <v>6</v>
      </c>
      <c r="D2263" s="65">
        <f>IF(ISNUMBER(MATCH(B2263,Holidays!$E$5:$E$134,0)),1,'Data Export'!C2263)</f>
        <v>6</v>
      </c>
      <c r="E2263" s="66">
        <v>6</v>
      </c>
      <c r="F2263" s="66" t="str">
        <f ca="1">OFFSET('ToU Table'!$B$6,'Data Export'!E2263-1,'Data Export'!D2263-1)</f>
        <v>Off-peak</v>
      </c>
      <c r="G2263" s="66">
        <v>116</v>
      </c>
      <c r="H2263" s="66">
        <v>344.91</v>
      </c>
      <c r="I2263" s="66">
        <v>65</v>
      </c>
    </row>
    <row r="2264" spans="2:9">
      <c r="B2264" s="64">
        <f t="shared" si="73"/>
        <v>45660</v>
      </c>
      <c r="C2264" s="65">
        <f t="shared" si="72"/>
        <v>6</v>
      </c>
      <c r="D2264" s="65">
        <f>IF(ISNUMBER(MATCH(B2264,Holidays!$E$5:$E$134,0)),1,'Data Export'!C2264)</f>
        <v>6</v>
      </c>
      <c r="E2264" s="66">
        <v>7</v>
      </c>
      <c r="F2264" s="66" t="str">
        <f ca="1">OFFSET('ToU Table'!$B$6,'Data Export'!E2264-1,'Data Export'!D2264-1)</f>
        <v>Standard</v>
      </c>
      <c r="G2264" s="66">
        <v>115.99</v>
      </c>
      <c r="H2264" s="66">
        <v>344.91</v>
      </c>
      <c r="I2264" s="66">
        <v>100</v>
      </c>
    </row>
    <row r="2265" spans="2:9">
      <c r="B2265" s="64">
        <f t="shared" si="73"/>
        <v>45660</v>
      </c>
      <c r="C2265" s="65">
        <f t="shared" si="72"/>
        <v>6</v>
      </c>
      <c r="D2265" s="65">
        <f>IF(ISNUMBER(MATCH(B2265,Holidays!$E$5:$E$134,0)),1,'Data Export'!C2265)</f>
        <v>6</v>
      </c>
      <c r="E2265" s="66">
        <v>8</v>
      </c>
      <c r="F2265" s="66" t="str">
        <f ca="1">OFFSET('ToU Table'!$B$6,'Data Export'!E2265-1,'Data Export'!D2265-1)</f>
        <v>Peak</v>
      </c>
      <c r="G2265" s="66">
        <v>106</v>
      </c>
      <c r="H2265" s="66">
        <v>344.91</v>
      </c>
      <c r="I2265" s="66">
        <v>130</v>
      </c>
    </row>
    <row r="2266" spans="2:9">
      <c r="B2266" s="64">
        <f t="shared" si="73"/>
        <v>45660</v>
      </c>
      <c r="C2266" s="65">
        <f t="shared" si="72"/>
        <v>6</v>
      </c>
      <c r="D2266" s="65">
        <f>IF(ISNUMBER(MATCH(B2266,Holidays!$E$5:$E$134,0)),1,'Data Export'!C2266)</f>
        <v>6</v>
      </c>
      <c r="E2266" s="66">
        <v>9</v>
      </c>
      <c r="F2266" s="66" t="str">
        <f ca="1">OFFSET('ToU Table'!$B$6,'Data Export'!E2266-1,'Data Export'!D2266-1)</f>
        <v>Peak</v>
      </c>
      <c r="G2266" s="66">
        <v>68.95</v>
      </c>
      <c r="H2266" s="66">
        <v>126</v>
      </c>
      <c r="I2266" s="66">
        <v>160</v>
      </c>
    </row>
    <row r="2267" spans="2:9">
      <c r="B2267" s="64">
        <f t="shared" si="73"/>
        <v>45660</v>
      </c>
      <c r="C2267" s="65">
        <f t="shared" si="72"/>
        <v>6</v>
      </c>
      <c r="D2267" s="65">
        <f>IF(ISNUMBER(MATCH(B2267,Holidays!$E$5:$E$134,0)),1,'Data Export'!C2267)</f>
        <v>6</v>
      </c>
      <c r="E2267" s="66">
        <v>10</v>
      </c>
      <c r="F2267" s="66" t="str">
        <f ca="1">OFFSET('ToU Table'!$B$6,'Data Export'!E2267-1,'Data Export'!D2267-1)</f>
        <v>Peak</v>
      </c>
      <c r="G2267" s="66">
        <v>68.94</v>
      </c>
      <c r="H2267" s="66">
        <v>171</v>
      </c>
      <c r="I2267" s="66">
        <v>165</v>
      </c>
    </row>
    <row r="2268" spans="2:9">
      <c r="B2268" s="64">
        <f t="shared" si="73"/>
        <v>45660</v>
      </c>
      <c r="C2268" s="65">
        <f t="shared" si="72"/>
        <v>6</v>
      </c>
      <c r="D2268" s="65">
        <f>IF(ISNUMBER(MATCH(B2268,Holidays!$E$5:$E$134,0)),1,'Data Export'!C2268)</f>
        <v>6</v>
      </c>
      <c r="E2268" s="66">
        <v>11</v>
      </c>
      <c r="F2268" s="66" t="str">
        <f ca="1">OFFSET('ToU Table'!$B$6,'Data Export'!E2268-1,'Data Export'!D2268-1)</f>
        <v>Standard</v>
      </c>
      <c r="G2268" s="66">
        <v>55.08</v>
      </c>
      <c r="H2268" s="66">
        <v>131</v>
      </c>
      <c r="I2268" s="66">
        <v>159.80000000000001</v>
      </c>
    </row>
    <row r="2269" spans="2:9">
      <c r="B2269" s="64">
        <f t="shared" si="73"/>
        <v>45660</v>
      </c>
      <c r="C2269" s="65">
        <f t="shared" si="72"/>
        <v>6</v>
      </c>
      <c r="D2269" s="65">
        <f>IF(ISNUMBER(MATCH(B2269,Holidays!$E$5:$E$134,0)),1,'Data Export'!C2269)</f>
        <v>6</v>
      </c>
      <c r="E2269" s="66">
        <v>12</v>
      </c>
      <c r="F2269" s="66" t="str">
        <f ca="1">OFFSET('ToU Table'!$B$6,'Data Export'!E2269-1,'Data Export'!D2269-1)</f>
        <v>Standard</v>
      </c>
      <c r="G2269" s="66">
        <v>55.07</v>
      </c>
      <c r="H2269" s="66">
        <v>121</v>
      </c>
      <c r="I2269" s="66">
        <v>159.9</v>
      </c>
    </row>
    <row r="2270" spans="2:9">
      <c r="B2270" s="64">
        <f t="shared" si="73"/>
        <v>45660</v>
      </c>
      <c r="C2270" s="65">
        <f t="shared" si="72"/>
        <v>6</v>
      </c>
      <c r="D2270" s="65">
        <f>IF(ISNUMBER(MATCH(B2270,Holidays!$E$5:$E$134,0)),1,'Data Export'!C2270)</f>
        <v>6</v>
      </c>
      <c r="E2270" s="66">
        <v>13</v>
      </c>
      <c r="F2270" s="66" t="str">
        <f ca="1">OFFSET('ToU Table'!$B$6,'Data Export'!E2270-1,'Data Export'!D2270-1)</f>
        <v>Standard</v>
      </c>
      <c r="G2270" s="66">
        <v>55.07</v>
      </c>
      <c r="H2270" s="66">
        <v>131</v>
      </c>
      <c r="I2270" s="66">
        <v>159.80000000000001</v>
      </c>
    </row>
    <row r="2271" spans="2:9">
      <c r="B2271" s="64">
        <f t="shared" si="73"/>
        <v>45660</v>
      </c>
      <c r="C2271" s="65">
        <f t="shared" si="72"/>
        <v>6</v>
      </c>
      <c r="D2271" s="65">
        <f>IF(ISNUMBER(MATCH(B2271,Holidays!$E$5:$E$134,0)),1,'Data Export'!C2271)</f>
        <v>6</v>
      </c>
      <c r="E2271" s="66">
        <v>14</v>
      </c>
      <c r="F2271" s="66" t="str">
        <f ca="1">OFFSET('ToU Table'!$B$6,'Data Export'!E2271-1,'Data Export'!D2271-1)</f>
        <v>Standard</v>
      </c>
      <c r="G2271" s="66">
        <v>55.08</v>
      </c>
      <c r="H2271" s="66">
        <v>131</v>
      </c>
      <c r="I2271" s="66">
        <v>159.80000000000001</v>
      </c>
    </row>
    <row r="2272" spans="2:9">
      <c r="B2272" s="64">
        <f t="shared" si="73"/>
        <v>45660</v>
      </c>
      <c r="C2272" s="65">
        <f t="shared" si="72"/>
        <v>6</v>
      </c>
      <c r="D2272" s="65">
        <f>IF(ISNUMBER(MATCH(B2272,Holidays!$E$5:$E$134,0)),1,'Data Export'!C2272)</f>
        <v>6</v>
      </c>
      <c r="E2272" s="66">
        <v>15</v>
      </c>
      <c r="F2272" s="66" t="str">
        <f ca="1">OFFSET('ToU Table'!$B$6,'Data Export'!E2272-1,'Data Export'!D2272-1)</f>
        <v>Standard</v>
      </c>
      <c r="G2272" s="66">
        <v>55.08</v>
      </c>
      <c r="H2272" s="66">
        <v>131</v>
      </c>
      <c r="I2272" s="66">
        <v>159.69999999999999</v>
      </c>
    </row>
    <row r="2273" spans="2:9">
      <c r="B2273" s="64">
        <f t="shared" si="73"/>
        <v>45660</v>
      </c>
      <c r="C2273" s="65">
        <f t="shared" si="72"/>
        <v>6</v>
      </c>
      <c r="D2273" s="65">
        <f>IF(ISNUMBER(MATCH(B2273,Holidays!$E$5:$E$134,0)),1,'Data Export'!C2273)</f>
        <v>6</v>
      </c>
      <c r="E2273" s="66">
        <v>16</v>
      </c>
      <c r="F2273" s="66" t="str">
        <f ca="1">OFFSET('ToU Table'!$B$6,'Data Export'!E2273-1,'Data Export'!D2273-1)</f>
        <v>Standard</v>
      </c>
      <c r="G2273" s="66">
        <v>55.1</v>
      </c>
      <c r="H2273" s="66">
        <v>139</v>
      </c>
      <c r="I2273" s="66">
        <v>159.69999999999999</v>
      </c>
    </row>
    <row r="2274" spans="2:9">
      <c r="B2274" s="64">
        <f t="shared" si="73"/>
        <v>45660</v>
      </c>
      <c r="C2274" s="65">
        <f t="shared" si="72"/>
        <v>6</v>
      </c>
      <c r="D2274" s="65">
        <f>IF(ISNUMBER(MATCH(B2274,Holidays!$E$5:$E$134,0)),1,'Data Export'!C2274)</f>
        <v>6</v>
      </c>
      <c r="E2274" s="66">
        <v>17</v>
      </c>
      <c r="F2274" s="66" t="str">
        <f ca="1">OFFSET('ToU Table'!$B$6,'Data Export'!E2274-1,'Data Export'!D2274-1)</f>
        <v>Standard</v>
      </c>
      <c r="G2274" s="66">
        <v>86</v>
      </c>
      <c r="H2274" s="66">
        <v>131</v>
      </c>
      <c r="I2274" s="66">
        <v>170</v>
      </c>
    </row>
    <row r="2275" spans="2:9">
      <c r="B2275" s="64">
        <f t="shared" si="73"/>
        <v>45660</v>
      </c>
      <c r="C2275" s="65">
        <f t="shared" si="72"/>
        <v>6</v>
      </c>
      <c r="D2275" s="65">
        <f>IF(ISNUMBER(MATCH(B2275,Holidays!$E$5:$E$134,0)),1,'Data Export'!C2275)</f>
        <v>6</v>
      </c>
      <c r="E2275" s="66">
        <v>18</v>
      </c>
      <c r="F2275" s="66" t="str">
        <f ca="1">OFFSET('ToU Table'!$B$6,'Data Export'!E2275-1,'Data Export'!D2275-1)</f>
        <v>Standard</v>
      </c>
      <c r="G2275" s="66">
        <v>120.99</v>
      </c>
      <c r="H2275" s="66">
        <v>131</v>
      </c>
      <c r="I2275" s="66">
        <v>85</v>
      </c>
    </row>
    <row r="2276" spans="2:9">
      <c r="B2276" s="64">
        <f t="shared" si="73"/>
        <v>45660</v>
      </c>
      <c r="C2276" s="65">
        <f t="shared" si="72"/>
        <v>6</v>
      </c>
      <c r="D2276" s="65">
        <f>IF(ISNUMBER(MATCH(B2276,Holidays!$E$5:$E$134,0)),1,'Data Export'!C2276)</f>
        <v>6</v>
      </c>
      <c r="E2276" s="66">
        <v>19</v>
      </c>
      <c r="F2276" s="66" t="str">
        <f ca="1">OFFSET('ToU Table'!$B$6,'Data Export'!E2276-1,'Data Export'!D2276-1)</f>
        <v>Peak</v>
      </c>
      <c r="G2276" s="66">
        <v>344.91</v>
      </c>
      <c r="H2276" s="66">
        <v>344.91</v>
      </c>
      <c r="I2276" s="66">
        <v>38.6</v>
      </c>
    </row>
    <row r="2277" spans="2:9">
      <c r="B2277" s="64">
        <f t="shared" si="73"/>
        <v>45660</v>
      </c>
      <c r="C2277" s="65">
        <f t="shared" si="72"/>
        <v>6</v>
      </c>
      <c r="D2277" s="65">
        <f>IF(ISNUMBER(MATCH(B2277,Holidays!$E$5:$E$134,0)),1,'Data Export'!C2277)</f>
        <v>6</v>
      </c>
      <c r="E2277" s="66">
        <v>20</v>
      </c>
      <c r="F2277" s="66" t="str">
        <f ca="1">OFFSET('ToU Table'!$B$6,'Data Export'!E2277-1,'Data Export'!D2277-1)</f>
        <v>Peak</v>
      </c>
      <c r="G2277" s="66">
        <v>344.91</v>
      </c>
      <c r="H2277" s="66">
        <v>344.91</v>
      </c>
      <c r="I2277" s="66">
        <v>23.6</v>
      </c>
    </row>
    <row r="2278" spans="2:9">
      <c r="B2278" s="64">
        <f t="shared" si="73"/>
        <v>45660</v>
      </c>
      <c r="C2278" s="65">
        <f t="shared" si="72"/>
        <v>6</v>
      </c>
      <c r="D2278" s="65">
        <f>IF(ISNUMBER(MATCH(B2278,Holidays!$E$5:$E$134,0)),1,'Data Export'!C2278)</f>
        <v>6</v>
      </c>
      <c r="E2278" s="66">
        <v>21</v>
      </c>
      <c r="F2278" s="66" t="str">
        <f ca="1">OFFSET('ToU Table'!$B$6,'Data Export'!E2278-1,'Data Export'!D2278-1)</f>
        <v>Peak</v>
      </c>
      <c r="G2278" s="66">
        <v>344.91</v>
      </c>
      <c r="H2278" s="66">
        <v>344.91</v>
      </c>
      <c r="I2278" s="66">
        <v>3.6</v>
      </c>
    </row>
    <row r="2279" spans="2:9">
      <c r="B2279" s="64">
        <f t="shared" si="73"/>
        <v>45660</v>
      </c>
      <c r="C2279" s="65">
        <f t="shared" si="72"/>
        <v>6</v>
      </c>
      <c r="D2279" s="65">
        <f>IF(ISNUMBER(MATCH(B2279,Holidays!$E$5:$E$134,0)),1,'Data Export'!C2279)</f>
        <v>6</v>
      </c>
      <c r="E2279" s="66">
        <v>22</v>
      </c>
      <c r="F2279" s="66" t="str">
        <f ca="1">OFFSET('ToU Table'!$B$6,'Data Export'!E2279-1,'Data Export'!D2279-1)</f>
        <v>Standard</v>
      </c>
      <c r="G2279" s="66">
        <v>244.42</v>
      </c>
      <c r="H2279" s="66">
        <v>244.42</v>
      </c>
      <c r="I2279" s="66">
        <v>18.600000000000001</v>
      </c>
    </row>
    <row r="2280" spans="2:9">
      <c r="B2280" s="64">
        <f t="shared" si="73"/>
        <v>45660</v>
      </c>
      <c r="C2280" s="65">
        <f t="shared" si="72"/>
        <v>6</v>
      </c>
      <c r="D2280" s="65">
        <f>IF(ISNUMBER(MATCH(B2280,Holidays!$E$5:$E$134,0)),1,'Data Export'!C2280)</f>
        <v>6</v>
      </c>
      <c r="E2280" s="66">
        <v>23</v>
      </c>
      <c r="F2280" s="66" t="str">
        <f ca="1">OFFSET('ToU Table'!$B$6,'Data Export'!E2280-1,'Data Export'!D2280-1)</f>
        <v>Off-peak</v>
      </c>
      <c r="G2280" s="66">
        <v>131</v>
      </c>
      <c r="H2280" s="66">
        <v>183.33</v>
      </c>
      <c r="I2280" s="66">
        <v>25</v>
      </c>
    </row>
    <row r="2281" spans="2:9">
      <c r="B2281" s="64">
        <f t="shared" si="73"/>
        <v>45660</v>
      </c>
      <c r="C2281" s="65">
        <f t="shared" si="72"/>
        <v>6</v>
      </c>
      <c r="D2281" s="65">
        <f>IF(ISNUMBER(MATCH(B2281,Holidays!$E$5:$E$134,0)),1,'Data Export'!C2281)</f>
        <v>6</v>
      </c>
      <c r="E2281" s="66">
        <v>24</v>
      </c>
      <c r="F2281" s="66" t="str">
        <f ca="1">OFFSET('ToU Table'!$B$6,'Data Export'!E2281-1,'Data Export'!D2281-1)</f>
        <v>Off-peak</v>
      </c>
      <c r="G2281" s="66">
        <v>119.97</v>
      </c>
      <c r="H2281" s="66">
        <v>185</v>
      </c>
      <c r="I2281" s="66">
        <v>25.6</v>
      </c>
    </row>
    <row r="2282" spans="2:9">
      <c r="B2282" s="64">
        <f t="shared" si="73"/>
        <v>45661</v>
      </c>
      <c r="C2282" s="65">
        <f t="shared" si="72"/>
        <v>7</v>
      </c>
      <c r="D2282" s="65">
        <f>IF(ISNUMBER(MATCH(B2282,Holidays!$E$5:$E$134,0)),1,'Data Export'!C2282)</f>
        <v>7</v>
      </c>
      <c r="E2282" s="66">
        <v>1</v>
      </c>
      <c r="F2282" s="66" t="str">
        <f ca="1">OFFSET('ToU Table'!$B$6,'Data Export'!E2282-1,'Data Export'!D2282-1)</f>
        <v>Off-peak</v>
      </c>
      <c r="G2282" s="66">
        <v>97.94</v>
      </c>
      <c r="H2282" s="66">
        <v>166</v>
      </c>
      <c r="I2282" s="66">
        <v>75</v>
      </c>
    </row>
    <row r="2283" spans="2:9">
      <c r="B2283" s="64">
        <f t="shared" si="73"/>
        <v>45661</v>
      </c>
      <c r="C2283" s="65">
        <f t="shared" ref="C2283:C2346" si="74">WEEKDAY(B2283)</f>
        <v>7</v>
      </c>
      <c r="D2283" s="65">
        <f>IF(ISNUMBER(MATCH(B2283,Holidays!$E$5:$E$134,0)),1,'Data Export'!C2283)</f>
        <v>7</v>
      </c>
      <c r="E2283" s="66">
        <v>2</v>
      </c>
      <c r="F2283" s="66" t="str">
        <f ca="1">OFFSET('ToU Table'!$B$6,'Data Export'!E2283-1,'Data Export'!D2283-1)</f>
        <v>Off-peak</v>
      </c>
      <c r="G2283" s="66">
        <v>99.4</v>
      </c>
      <c r="H2283" s="66">
        <v>166</v>
      </c>
      <c r="I2283" s="66">
        <v>55</v>
      </c>
    </row>
    <row r="2284" spans="2:9">
      <c r="B2284" s="64">
        <f t="shared" si="73"/>
        <v>45661</v>
      </c>
      <c r="C2284" s="65">
        <f t="shared" si="74"/>
        <v>7</v>
      </c>
      <c r="D2284" s="65">
        <f>IF(ISNUMBER(MATCH(B2284,Holidays!$E$5:$E$134,0)),1,'Data Export'!C2284)</f>
        <v>7</v>
      </c>
      <c r="E2284" s="66">
        <v>3</v>
      </c>
      <c r="F2284" s="66" t="str">
        <f ca="1">OFFSET('ToU Table'!$B$6,'Data Export'!E2284-1,'Data Export'!D2284-1)</f>
        <v>Off-peak</v>
      </c>
      <c r="G2284" s="66">
        <v>95.11</v>
      </c>
      <c r="H2284" s="66">
        <v>166</v>
      </c>
      <c r="I2284" s="66">
        <v>57</v>
      </c>
    </row>
    <row r="2285" spans="2:9">
      <c r="B2285" s="64">
        <f t="shared" si="73"/>
        <v>45661</v>
      </c>
      <c r="C2285" s="65">
        <f t="shared" si="74"/>
        <v>7</v>
      </c>
      <c r="D2285" s="65">
        <f>IF(ISNUMBER(MATCH(B2285,Holidays!$E$5:$E$134,0)),1,'Data Export'!C2285)</f>
        <v>7</v>
      </c>
      <c r="E2285" s="66">
        <v>4</v>
      </c>
      <c r="F2285" s="66" t="str">
        <f ca="1">OFFSET('ToU Table'!$B$6,'Data Export'!E2285-1,'Data Export'!D2285-1)</f>
        <v>Off-peak</v>
      </c>
      <c r="G2285" s="66">
        <v>97.72</v>
      </c>
      <c r="H2285" s="66">
        <v>197.45</v>
      </c>
      <c r="I2285" s="66">
        <v>58</v>
      </c>
    </row>
    <row r="2286" spans="2:9">
      <c r="B2286" s="64">
        <f t="shared" si="73"/>
        <v>45661</v>
      </c>
      <c r="C2286" s="65">
        <f t="shared" si="74"/>
        <v>7</v>
      </c>
      <c r="D2286" s="65">
        <f>IF(ISNUMBER(MATCH(B2286,Holidays!$E$5:$E$134,0)),1,'Data Export'!C2286)</f>
        <v>7</v>
      </c>
      <c r="E2286" s="66">
        <v>5</v>
      </c>
      <c r="F2286" s="66" t="str">
        <f ca="1">OFFSET('ToU Table'!$B$6,'Data Export'!E2286-1,'Data Export'!D2286-1)</f>
        <v>Off-peak</v>
      </c>
      <c r="G2286" s="66">
        <v>101</v>
      </c>
      <c r="H2286" s="66">
        <v>216.95</v>
      </c>
      <c r="I2286" s="66">
        <v>65</v>
      </c>
    </row>
    <row r="2287" spans="2:9">
      <c r="B2287" s="64">
        <f t="shared" si="73"/>
        <v>45661</v>
      </c>
      <c r="C2287" s="65">
        <f t="shared" si="74"/>
        <v>7</v>
      </c>
      <c r="D2287" s="65">
        <f>IF(ISNUMBER(MATCH(B2287,Holidays!$E$5:$E$134,0)),1,'Data Export'!C2287)</f>
        <v>7</v>
      </c>
      <c r="E2287" s="66">
        <v>6</v>
      </c>
      <c r="F2287" s="66" t="str">
        <f ca="1">OFFSET('ToU Table'!$B$6,'Data Export'!E2287-1,'Data Export'!D2287-1)</f>
        <v>Off-peak</v>
      </c>
      <c r="G2287" s="66">
        <v>101</v>
      </c>
      <c r="H2287" s="66">
        <v>344.91</v>
      </c>
      <c r="I2287" s="66">
        <v>43.1</v>
      </c>
    </row>
    <row r="2288" spans="2:9">
      <c r="B2288" s="64">
        <f t="shared" si="73"/>
        <v>45661</v>
      </c>
      <c r="C2288" s="65">
        <f t="shared" si="74"/>
        <v>7</v>
      </c>
      <c r="D2288" s="65">
        <f>IF(ISNUMBER(MATCH(B2288,Holidays!$E$5:$E$134,0)),1,'Data Export'!C2288)</f>
        <v>7</v>
      </c>
      <c r="E2288" s="66">
        <v>7</v>
      </c>
      <c r="F2288" s="66" t="str">
        <f ca="1">OFFSET('ToU Table'!$B$6,'Data Export'!E2288-1,'Data Export'!D2288-1)</f>
        <v>Off-peak</v>
      </c>
      <c r="G2288" s="66">
        <v>97.2</v>
      </c>
      <c r="H2288" s="66">
        <v>344.91</v>
      </c>
      <c r="I2288" s="66">
        <v>73.099999999999994</v>
      </c>
    </row>
    <row r="2289" spans="2:9">
      <c r="B2289" s="64">
        <f t="shared" si="73"/>
        <v>45661</v>
      </c>
      <c r="C2289" s="65">
        <f t="shared" si="74"/>
        <v>7</v>
      </c>
      <c r="D2289" s="65">
        <f>IF(ISNUMBER(MATCH(B2289,Holidays!$E$5:$E$134,0)),1,'Data Export'!C2289)</f>
        <v>7</v>
      </c>
      <c r="E2289" s="66">
        <v>8</v>
      </c>
      <c r="F2289" s="66" t="str">
        <f ca="1">OFFSET('ToU Table'!$B$6,'Data Export'!E2289-1,'Data Export'!D2289-1)</f>
        <v>Standard</v>
      </c>
      <c r="G2289" s="66">
        <v>90.99</v>
      </c>
      <c r="H2289" s="66">
        <v>344.91</v>
      </c>
      <c r="I2289" s="66">
        <v>103.1</v>
      </c>
    </row>
    <row r="2290" spans="2:9">
      <c r="B2290" s="64">
        <f t="shared" si="73"/>
        <v>45661</v>
      </c>
      <c r="C2290" s="65">
        <f t="shared" si="74"/>
        <v>7</v>
      </c>
      <c r="D2290" s="65">
        <f>IF(ISNUMBER(MATCH(B2290,Holidays!$E$5:$E$134,0)),1,'Data Export'!C2290)</f>
        <v>7</v>
      </c>
      <c r="E2290" s="66">
        <v>9</v>
      </c>
      <c r="F2290" s="66" t="str">
        <f ca="1">OFFSET('ToU Table'!$B$6,'Data Export'!E2290-1,'Data Export'!D2290-1)</f>
        <v>Standard</v>
      </c>
      <c r="G2290" s="66">
        <v>86</v>
      </c>
      <c r="H2290" s="66">
        <v>121</v>
      </c>
      <c r="I2290" s="66">
        <v>128.1</v>
      </c>
    </row>
    <row r="2291" spans="2:9">
      <c r="B2291" s="64">
        <f t="shared" si="73"/>
        <v>45661</v>
      </c>
      <c r="C2291" s="65">
        <f t="shared" si="74"/>
        <v>7</v>
      </c>
      <c r="D2291" s="65">
        <f>IF(ISNUMBER(MATCH(B2291,Holidays!$E$5:$E$134,0)),1,'Data Export'!C2291)</f>
        <v>7</v>
      </c>
      <c r="E2291" s="66">
        <v>10</v>
      </c>
      <c r="F2291" s="66" t="str">
        <f ca="1">OFFSET('ToU Table'!$B$6,'Data Export'!E2291-1,'Data Export'!D2291-1)</f>
        <v>Standard</v>
      </c>
      <c r="G2291" s="66">
        <v>86</v>
      </c>
      <c r="H2291" s="66">
        <v>149.94999999999999</v>
      </c>
      <c r="I2291" s="66">
        <v>123.1</v>
      </c>
    </row>
    <row r="2292" spans="2:9">
      <c r="B2292" s="64">
        <f t="shared" si="73"/>
        <v>45661</v>
      </c>
      <c r="C2292" s="65">
        <f t="shared" si="74"/>
        <v>7</v>
      </c>
      <c r="D2292" s="65">
        <f>IF(ISNUMBER(MATCH(B2292,Holidays!$E$5:$E$134,0)),1,'Data Export'!C2292)</f>
        <v>7</v>
      </c>
      <c r="E2292" s="66">
        <v>11</v>
      </c>
      <c r="F2292" s="66" t="str">
        <f ca="1">OFFSET('ToU Table'!$B$6,'Data Export'!E2292-1,'Data Export'!D2292-1)</f>
        <v>Standard</v>
      </c>
      <c r="G2292" s="66">
        <v>48.9</v>
      </c>
      <c r="H2292" s="66">
        <v>149.94999999999999</v>
      </c>
      <c r="I2292" s="66">
        <v>173</v>
      </c>
    </row>
    <row r="2293" spans="2:9">
      <c r="B2293" s="64">
        <f t="shared" si="73"/>
        <v>45661</v>
      </c>
      <c r="C2293" s="65">
        <f t="shared" si="74"/>
        <v>7</v>
      </c>
      <c r="D2293" s="65">
        <f>IF(ISNUMBER(MATCH(B2293,Holidays!$E$5:$E$134,0)),1,'Data Export'!C2293)</f>
        <v>7</v>
      </c>
      <c r="E2293" s="66">
        <v>12</v>
      </c>
      <c r="F2293" s="66" t="str">
        <f ca="1">OFFSET('ToU Table'!$B$6,'Data Export'!E2293-1,'Data Export'!D2293-1)</f>
        <v>Standard</v>
      </c>
      <c r="G2293" s="66">
        <v>48.9</v>
      </c>
      <c r="H2293" s="66">
        <v>149.94999999999999</v>
      </c>
      <c r="I2293" s="66">
        <v>172</v>
      </c>
    </row>
    <row r="2294" spans="2:9">
      <c r="B2294" s="64">
        <f t="shared" si="73"/>
        <v>45661</v>
      </c>
      <c r="C2294" s="65">
        <f t="shared" si="74"/>
        <v>7</v>
      </c>
      <c r="D2294" s="65">
        <f>IF(ISNUMBER(MATCH(B2294,Holidays!$E$5:$E$134,0)),1,'Data Export'!C2294)</f>
        <v>7</v>
      </c>
      <c r="E2294" s="66">
        <v>13</v>
      </c>
      <c r="F2294" s="66" t="str">
        <f ca="1">OFFSET('ToU Table'!$B$6,'Data Export'!E2294-1,'Data Export'!D2294-1)</f>
        <v>Off-peak</v>
      </c>
      <c r="G2294" s="66">
        <v>45.05</v>
      </c>
      <c r="H2294" s="66">
        <v>121</v>
      </c>
      <c r="I2294" s="66">
        <v>170</v>
      </c>
    </row>
    <row r="2295" spans="2:9">
      <c r="B2295" s="64">
        <f t="shared" si="73"/>
        <v>45661</v>
      </c>
      <c r="C2295" s="65">
        <f t="shared" si="74"/>
        <v>7</v>
      </c>
      <c r="D2295" s="65">
        <f>IF(ISNUMBER(MATCH(B2295,Holidays!$E$5:$E$134,0)),1,'Data Export'!C2295)</f>
        <v>7</v>
      </c>
      <c r="E2295" s="66">
        <v>14</v>
      </c>
      <c r="F2295" s="66" t="str">
        <f ca="1">OFFSET('ToU Table'!$B$6,'Data Export'!E2295-1,'Data Export'!D2295-1)</f>
        <v>Off-peak</v>
      </c>
      <c r="G2295" s="66">
        <v>45.05</v>
      </c>
      <c r="H2295" s="66">
        <v>121</v>
      </c>
      <c r="I2295" s="66">
        <v>164</v>
      </c>
    </row>
    <row r="2296" spans="2:9">
      <c r="B2296" s="64">
        <f t="shared" si="73"/>
        <v>45661</v>
      </c>
      <c r="C2296" s="65">
        <f t="shared" si="74"/>
        <v>7</v>
      </c>
      <c r="D2296" s="65">
        <f>IF(ISNUMBER(MATCH(B2296,Holidays!$E$5:$E$134,0)),1,'Data Export'!C2296)</f>
        <v>7</v>
      </c>
      <c r="E2296" s="66">
        <v>15</v>
      </c>
      <c r="F2296" s="66" t="str">
        <f ca="1">OFFSET('ToU Table'!$B$6,'Data Export'!E2296-1,'Data Export'!D2296-1)</f>
        <v>Off-peak</v>
      </c>
      <c r="G2296" s="66">
        <v>45.04</v>
      </c>
      <c r="H2296" s="66">
        <v>121</v>
      </c>
      <c r="I2296" s="66">
        <v>154</v>
      </c>
    </row>
    <row r="2297" spans="2:9">
      <c r="B2297" s="64">
        <f t="shared" si="73"/>
        <v>45661</v>
      </c>
      <c r="C2297" s="65">
        <f t="shared" si="74"/>
        <v>7</v>
      </c>
      <c r="D2297" s="65">
        <f>IF(ISNUMBER(MATCH(B2297,Holidays!$E$5:$E$134,0)),1,'Data Export'!C2297)</f>
        <v>7</v>
      </c>
      <c r="E2297" s="66">
        <v>16</v>
      </c>
      <c r="F2297" s="66" t="str">
        <f ca="1">OFFSET('ToU Table'!$B$6,'Data Export'!E2297-1,'Data Export'!D2297-1)</f>
        <v>Off-peak</v>
      </c>
      <c r="G2297" s="66">
        <v>45.06</v>
      </c>
      <c r="H2297" s="66">
        <v>235</v>
      </c>
      <c r="I2297" s="66">
        <v>153</v>
      </c>
    </row>
    <row r="2298" spans="2:9">
      <c r="B2298" s="64">
        <f t="shared" si="73"/>
        <v>45661</v>
      </c>
      <c r="C2298" s="65">
        <f t="shared" si="74"/>
        <v>7</v>
      </c>
      <c r="D2298" s="65">
        <f>IF(ISNUMBER(MATCH(B2298,Holidays!$E$5:$E$134,0)),1,'Data Export'!C2298)</f>
        <v>7</v>
      </c>
      <c r="E2298" s="66">
        <v>17</v>
      </c>
      <c r="F2298" s="66" t="str">
        <f ca="1">OFFSET('ToU Table'!$B$6,'Data Export'!E2298-1,'Data Export'!D2298-1)</f>
        <v>Off-peak</v>
      </c>
      <c r="G2298" s="66">
        <v>45.1</v>
      </c>
      <c r="H2298" s="66">
        <v>255</v>
      </c>
      <c r="I2298" s="66">
        <v>170</v>
      </c>
    </row>
    <row r="2299" spans="2:9">
      <c r="B2299" s="64">
        <f t="shared" si="73"/>
        <v>45661</v>
      </c>
      <c r="C2299" s="65">
        <f t="shared" si="74"/>
        <v>7</v>
      </c>
      <c r="D2299" s="65">
        <f>IF(ISNUMBER(MATCH(B2299,Holidays!$E$5:$E$134,0)),1,'Data Export'!C2299)</f>
        <v>7</v>
      </c>
      <c r="E2299" s="66">
        <v>18</v>
      </c>
      <c r="F2299" s="66" t="str">
        <f ca="1">OFFSET('ToU Table'!$B$6,'Data Export'!E2299-1,'Data Export'!D2299-1)</f>
        <v>Off-peak</v>
      </c>
      <c r="G2299" s="66">
        <v>111</v>
      </c>
      <c r="H2299" s="66">
        <v>344.91</v>
      </c>
      <c r="I2299" s="66">
        <v>50</v>
      </c>
    </row>
    <row r="2300" spans="2:9">
      <c r="B2300" s="64">
        <f t="shared" si="73"/>
        <v>45661</v>
      </c>
      <c r="C2300" s="65">
        <f t="shared" si="74"/>
        <v>7</v>
      </c>
      <c r="D2300" s="65">
        <f>IF(ISNUMBER(MATCH(B2300,Holidays!$E$5:$E$134,0)),1,'Data Export'!C2300)</f>
        <v>7</v>
      </c>
      <c r="E2300" s="66">
        <v>19</v>
      </c>
      <c r="F2300" s="66" t="str">
        <f ca="1">OFFSET('ToU Table'!$B$6,'Data Export'!E2300-1,'Data Export'!D2300-1)</f>
        <v>Standard</v>
      </c>
      <c r="G2300" s="66">
        <v>344.91</v>
      </c>
      <c r="H2300" s="66">
        <v>344.91</v>
      </c>
      <c r="I2300" s="66">
        <v>13.8</v>
      </c>
    </row>
    <row r="2301" spans="2:9">
      <c r="B2301" s="64">
        <f t="shared" si="73"/>
        <v>45661</v>
      </c>
      <c r="C2301" s="65">
        <f t="shared" si="74"/>
        <v>7</v>
      </c>
      <c r="D2301" s="65">
        <f>IF(ISNUMBER(MATCH(B2301,Holidays!$E$5:$E$134,0)),1,'Data Export'!C2301)</f>
        <v>7</v>
      </c>
      <c r="E2301" s="66">
        <v>20</v>
      </c>
      <c r="F2301" s="66" t="str">
        <f ca="1">OFFSET('ToU Table'!$B$6,'Data Export'!E2301-1,'Data Export'!D2301-1)</f>
        <v>Standard</v>
      </c>
      <c r="G2301" s="66">
        <v>344.91</v>
      </c>
      <c r="H2301" s="66">
        <v>344.91</v>
      </c>
      <c r="I2301" s="66">
        <v>13.8</v>
      </c>
    </row>
    <row r="2302" spans="2:9">
      <c r="B2302" s="64">
        <f t="shared" si="73"/>
        <v>45661</v>
      </c>
      <c r="C2302" s="65">
        <f t="shared" si="74"/>
        <v>7</v>
      </c>
      <c r="D2302" s="65">
        <f>IF(ISNUMBER(MATCH(B2302,Holidays!$E$5:$E$134,0)),1,'Data Export'!C2302)</f>
        <v>7</v>
      </c>
      <c r="E2302" s="66">
        <v>21</v>
      </c>
      <c r="F2302" s="66" t="str">
        <f ca="1">OFFSET('ToU Table'!$B$6,'Data Export'!E2302-1,'Data Export'!D2302-1)</f>
        <v>Off-peak</v>
      </c>
      <c r="G2302" s="66">
        <v>344.91</v>
      </c>
      <c r="H2302" s="66">
        <v>344.91</v>
      </c>
      <c r="I2302" s="66">
        <v>0</v>
      </c>
    </row>
    <row r="2303" spans="2:9">
      <c r="B2303" s="64">
        <f t="shared" si="73"/>
        <v>45661</v>
      </c>
      <c r="C2303" s="65">
        <f t="shared" si="74"/>
        <v>7</v>
      </c>
      <c r="D2303" s="65">
        <f>IF(ISNUMBER(MATCH(B2303,Holidays!$E$5:$E$134,0)),1,'Data Export'!C2303)</f>
        <v>7</v>
      </c>
      <c r="E2303" s="66">
        <v>22</v>
      </c>
      <c r="F2303" s="66" t="str">
        <f ca="1">OFFSET('ToU Table'!$B$6,'Data Export'!E2303-1,'Data Export'!D2303-1)</f>
        <v>Off-peak</v>
      </c>
      <c r="G2303" s="66">
        <v>248.58</v>
      </c>
      <c r="H2303" s="66">
        <v>250</v>
      </c>
      <c r="I2303" s="66">
        <v>0</v>
      </c>
    </row>
    <row r="2304" spans="2:9">
      <c r="B2304" s="64">
        <f t="shared" si="73"/>
        <v>45661</v>
      </c>
      <c r="C2304" s="65">
        <f t="shared" si="74"/>
        <v>7</v>
      </c>
      <c r="D2304" s="65">
        <f>IF(ISNUMBER(MATCH(B2304,Holidays!$E$5:$E$134,0)),1,'Data Export'!C2304)</f>
        <v>7</v>
      </c>
      <c r="E2304" s="66">
        <v>23</v>
      </c>
      <c r="F2304" s="66" t="str">
        <f ca="1">OFFSET('ToU Table'!$B$6,'Data Export'!E2304-1,'Data Export'!D2304-1)</f>
        <v>Off-peak</v>
      </c>
      <c r="G2304" s="66">
        <v>111</v>
      </c>
      <c r="H2304" s="66">
        <v>209.45</v>
      </c>
      <c r="I2304" s="66">
        <v>15</v>
      </c>
    </row>
    <row r="2305" spans="2:9">
      <c r="B2305" s="64">
        <f t="shared" si="73"/>
        <v>45661</v>
      </c>
      <c r="C2305" s="65">
        <f t="shared" si="74"/>
        <v>7</v>
      </c>
      <c r="D2305" s="65">
        <f>IF(ISNUMBER(MATCH(B2305,Holidays!$E$5:$E$134,0)),1,'Data Export'!C2305)</f>
        <v>7</v>
      </c>
      <c r="E2305" s="66">
        <v>24</v>
      </c>
      <c r="F2305" s="66" t="str">
        <f ca="1">OFFSET('ToU Table'!$B$6,'Data Export'!E2305-1,'Data Export'!D2305-1)</f>
        <v>Off-peak</v>
      </c>
      <c r="G2305" s="66">
        <v>101</v>
      </c>
      <c r="H2305" s="66">
        <v>209.45</v>
      </c>
      <c r="I2305" s="66">
        <v>45</v>
      </c>
    </row>
    <row r="2306" spans="2:9">
      <c r="B2306" s="64">
        <f t="shared" si="73"/>
        <v>45662</v>
      </c>
      <c r="C2306" s="65">
        <f t="shared" si="74"/>
        <v>1</v>
      </c>
      <c r="D2306" s="65">
        <f>IF(ISNUMBER(MATCH(B2306,Holidays!$E$5:$E$134,0)),1,'Data Export'!C2306)</f>
        <v>1</v>
      </c>
      <c r="E2306" s="66">
        <v>1</v>
      </c>
      <c r="F2306" s="66" t="str">
        <f ca="1">OFFSET('ToU Table'!$B$6,'Data Export'!E2306-1,'Data Export'!D2306-1)</f>
        <v>Off-peak</v>
      </c>
      <c r="G2306" s="66">
        <v>100.99</v>
      </c>
      <c r="H2306" s="66">
        <v>166</v>
      </c>
      <c r="I2306" s="66">
        <v>65</v>
      </c>
    </row>
    <row r="2307" spans="2:9">
      <c r="B2307" s="64">
        <f t="shared" ref="B2307:B2370" si="75">B2283+1</f>
        <v>45662</v>
      </c>
      <c r="C2307" s="65">
        <f t="shared" si="74"/>
        <v>1</v>
      </c>
      <c r="D2307" s="65">
        <f>IF(ISNUMBER(MATCH(B2307,Holidays!$E$5:$E$134,0)),1,'Data Export'!C2307)</f>
        <v>1</v>
      </c>
      <c r="E2307" s="66">
        <v>2</v>
      </c>
      <c r="F2307" s="66" t="str">
        <f ca="1">OFFSET('ToU Table'!$B$6,'Data Export'!E2307-1,'Data Export'!D2307-1)</f>
        <v>Off-peak</v>
      </c>
      <c r="G2307" s="66">
        <v>101</v>
      </c>
      <c r="H2307" s="66">
        <v>166</v>
      </c>
      <c r="I2307" s="66">
        <v>63</v>
      </c>
    </row>
    <row r="2308" spans="2:9">
      <c r="B2308" s="64">
        <f t="shared" si="75"/>
        <v>45662</v>
      </c>
      <c r="C2308" s="65">
        <f t="shared" si="74"/>
        <v>1</v>
      </c>
      <c r="D2308" s="65">
        <f>IF(ISNUMBER(MATCH(B2308,Holidays!$E$5:$E$134,0)),1,'Data Export'!C2308)</f>
        <v>1</v>
      </c>
      <c r="E2308" s="66">
        <v>3</v>
      </c>
      <c r="F2308" s="66" t="str">
        <f ca="1">OFFSET('ToU Table'!$B$6,'Data Export'!E2308-1,'Data Export'!D2308-1)</f>
        <v>Off-peak</v>
      </c>
      <c r="G2308" s="66">
        <v>100.99</v>
      </c>
      <c r="H2308" s="66">
        <v>166</v>
      </c>
      <c r="I2308" s="66">
        <v>41</v>
      </c>
    </row>
    <row r="2309" spans="2:9">
      <c r="B2309" s="64">
        <f t="shared" si="75"/>
        <v>45662</v>
      </c>
      <c r="C2309" s="65">
        <f t="shared" si="74"/>
        <v>1</v>
      </c>
      <c r="D2309" s="65">
        <f>IF(ISNUMBER(MATCH(B2309,Holidays!$E$5:$E$134,0)),1,'Data Export'!C2309)</f>
        <v>1</v>
      </c>
      <c r="E2309" s="66">
        <v>4</v>
      </c>
      <c r="F2309" s="66" t="str">
        <f ca="1">OFFSET('ToU Table'!$B$6,'Data Export'!E2309-1,'Data Export'!D2309-1)</f>
        <v>Off-peak</v>
      </c>
      <c r="G2309" s="66">
        <v>97.72</v>
      </c>
      <c r="H2309" s="66">
        <v>197.45</v>
      </c>
      <c r="I2309" s="66">
        <v>55</v>
      </c>
    </row>
    <row r="2310" spans="2:9">
      <c r="B2310" s="64">
        <f t="shared" si="75"/>
        <v>45662</v>
      </c>
      <c r="C2310" s="65">
        <f t="shared" si="74"/>
        <v>1</v>
      </c>
      <c r="D2310" s="65">
        <f>IF(ISNUMBER(MATCH(B2310,Holidays!$E$5:$E$134,0)),1,'Data Export'!C2310)</f>
        <v>1</v>
      </c>
      <c r="E2310" s="66">
        <v>5</v>
      </c>
      <c r="F2310" s="66" t="str">
        <f ca="1">OFFSET('ToU Table'!$B$6,'Data Export'!E2310-1,'Data Export'!D2310-1)</f>
        <v>Off-peak</v>
      </c>
      <c r="G2310" s="66">
        <v>95.63</v>
      </c>
      <c r="H2310" s="66">
        <v>216.95</v>
      </c>
      <c r="I2310" s="66">
        <v>62</v>
      </c>
    </row>
    <row r="2311" spans="2:9">
      <c r="B2311" s="64">
        <f t="shared" si="75"/>
        <v>45662</v>
      </c>
      <c r="C2311" s="65">
        <f t="shared" si="74"/>
        <v>1</v>
      </c>
      <c r="D2311" s="65">
        <f>IF(ISNUMBER(MATCH(B2311,Holidays!$E$5:$E$134,0)),1,'Data Export'!C2311)</f>
        <v>1</v>
      </c>
      <c r="E2311" s="66">
        <v>6</v>
      </c>
      <c r="F2311" s="66" t="str">
        <f ca="1">OFFSET('ToU Table'!$B$6,'Data Export'!E2311-1,'Data Export'!D2311-1)</f>
        <v>Off-peak</v>
      </c>
      <c r="G2311" s="66">
        <v>101</v>
      </c>
      <c r="H2311" s="66">
        <v>344.91</v>
      </c>
      <c r="I2311" s="66">
        <v>53.1</v>
      </c>
    </row>
    <row r="2312" spans="2:9">
      <c r="B2312" s="64">
        <f t="shared" si="75"/>
        <v>45662</v>
      </c>
      <c r="C2312" s="65">
        <f t="shared" si="74"/>
        <v>1</v>
      </c>
      <c r="D2312" s="65">
        <f>IF(ISNUMBER(MATCH(B2312,Holidays!$E$5:$E$134,0)),1,'Data Export'!C2312)</f>
        <v>1</v>
      </c>
      <c r="E2312" s="66">
        <v>7</v>
      </c>
      <c r="F2312" s="66" t="str">
        <f ca="1">OFFSET('ToU Table'!$B$6,'Data Export'!E2312-1,'Data Export'!D2312-1)</f>
        <v>Off-peak</v>
      </c>
      <c r="G2312" s="66">
        <v>101</v>
      </c>
      <c r="H2312" s="66">
        <v>344.91</v>
      </c>
      <c r="I2312" s="66">
        <v>33.1</v>
      </c>
    </row>
    <row r="2313" spans="2:9">
      <c r="B2313" s="64">
        <f t="shared" si="75"/>
        <v>45662</v>
      </c>
      <c r="C2313" s="65">
        <f t="shared" si="74"/>
        <v>1</v>
      </c>
      <c r="D2313" s="65">
        <f>IF(ISNUMBER(MATCH(B2313,Holidays!$E$5:$E$134,0)),1,'Data Export'!C2313)</f>
        <v>1</v>
      </c>
      <c r="E2313" s="66">
        <v>8</v>
      </c>
      <c r="F2313" s="66" t="str">
        <f ca="1">OFFSET('ToU Table'!$B$6,'Data Export'!E2313-1,'Data Export'!D2313-1)</f>
        <v>Off-peak</v>
      </c>
      <c r="G2313" s="66">
        <v>91</v>
      </c>
      <c r="H2313" s="66">
        <v>344.91</v>
      </c>
      <c r="I2313" s="66">
        <v>83.1</v>
      </c>
    </row>
    <row r="2314" spans="2:9">
      <c r="B2314" s="64">
        <f t="shared" si="75"/>
        <v>45662</v>
      </c>
      <c r="C2314" s="65">
        <f t="shared" si="74"/>
        <v>1</v>
      </c>
      <c r="D2314" s="65">
        <f>IF(ISNUMBER(MATCH(B2314,Holidays!$E$5:$E$134,0)),1,'Data Export'!C2314)</f>
        <v>1</v>
      </c>
      <c r="E2314" s="66">
        <v>9</v>
      </c>
      <c r="F2314" s="66" t="str">
        <f ca="1">OFFSET('ToU Table'!$B$6,'Data Export'!E2314-1,'Data Export'!D2314-1)</f>
        <v>Off-peak</v>
      </c>
      <c r="G2314" s="66">
        <v>86</v>
      </c>
      <c r="H2314" s="66">
        <v>121</v>
      </c>
      <c r="I2314" s="66">
        <v>123.1</v>
      </c>
    </row>
    <row r="2315" spans="2:9">
      <c r="B2315" s="64">
        <f t="shared" si="75"/>
        <v>45662</v>
      </c>
      <c r="C2315" s="65">
        <f t="shared" si="74"/>
        <v>1</v>
      </c>
      <c r="D2315" s="65">
        <f>IF(ISNUMBER(MATCH(B2315,Holidays!$E$5:$E$134,0)),1,'Data Export'!C2315)</f>
        <v>1</v>
      </c>
      <c r="E2315" s="66">
        <v>10</v>
      </c>
      <c r="F2315" s="66" t="str">
        <f ca="1">OFFSET('ToU Table'!$B$6,'Data Export'!E2315-1,'Data Export'!D2315-1)</f>
        <v>Off-peak</v>
      </c>
      <c r="G2315" s="66">
        <v>86</v>
      </c>
      <c r="H2315" s="66">
        <v>121</v>
      </c>
      <c r="I2315" s="66">
        <v>128.1</v>
      </c>
    </row>
    <row r="2316" spans="2:9">
      <c r="B2316" s="64">
        <f t="shared" si="75"/>
        <v>45662</v>
      </c>
      <c r="C2316" s="65">
        <f t="shared" si="74"/>
        <v>1</v>
      </c>
      <c r="D2316" s="65">
        <f>IF(ISNUMBER(MATCH(B2316,Holidays!$E$5:$E$134,0)),1,'Data Export'!C2316)</f>
        <v>1</v>
      </c>
      <c r="E2316" s="66">
        <v>11</v>
      </c>
      <c r="F2316" s="66" t="str">
        <f ca="1">OFFSET('ToU Table'!$B$6,'Data Export'!E2316-1,'Data Export'!D2316-1)</f>
        <v>Off-peak</v>
      </c>
      <c r="G2316" s="66">
        <v>45.07</v>
      </c>
      <c r="H2316" s="66">
        <v>121</v>
      </c>
      <c r="I2316" s="66">
        <v>160</v>
      </c>
    </row>
    <row r="2317" spans="2:9">
      <c r="B2317" s="64">
        <f t="shared" si="75"/>
        <v>45662</v>
      </c>
      <c r="C2317" s="65">
        <f t="shared" si="74"/>
        <v>1</v>
      </c>
      <c r="D2317" s="65">
        <f>IF(ISNUMBER(MATCH(B2317,Holidays!$E$5:$E$134,0)),1,'Data Export'!C2317)</f>
        <v>1</v>
      </c>
      <c r="E2317" s="66">
        <v>12</v>
      </c>
      <c r="F2317" s="66" t="str">
        <f ca="1">OFFSET('ToU Table'!$B$6,'Data Export'!E2317-1,'Data Export'!D2317-1)</f>
        <v>Off-peak</v>
      </c>
      <c r="G2317" s="66">
        <v>45.06</v>
      </c>
      <c r="H2317" s="66">
        <v>121</v>
      </c>
      <c r="I2317" s="66">
        <v>142</v>
      </c>
    </row>
    <row r="2318" spans="2:9">
      <c r="B2318" s="64">
        <f t="shared" si="75"/>
        <v>45662</v>
      </c>
      <c r="C2318" s="65">
        <f t="shared" si="74"/>
        <v>1</v>
      </c>
      <c r="D2318" s="65">
        <f>IF(ISNUMBER(MATCH(B2318,Holidays!$E$5:$E$134,0)),1,'Data Export'!C2318)</f>
        <v>1</v>
      </c>
      <c r="E2318" s="66">
        <v>13</v>
      </c>
      <c r="F2318" s="66" t="str">
        <f ca="1">OFFSET('ToU Table'!$B$6,'Data Export'!E2318-1,'Data Export'!D2318-1)</f>
        <v>Off-peak</v>
      </c>
      <c r="G2318" s="66">
        <v>45.06</v>
      </c>
      <c r="H2318" s="66">
        <v>121</v>
      </c>
      <c r="I2318" s="66">
        <v>137</v>
      </c>
    </row>
    <row r="2319" spans="2:9">
      <c r="B2319" s="64">
        <f t="shared" si="75"/>
        <v>45662</v>
      </c>
      <c r="C2319" s="65">
        <f t="shared" si="74"/>
        <v>1</v>
      </c>
      <c r="D2319" s="65">
        <f>IF(ISNUMBER(MATCH(B2319,Holidays!$E$5:$E$134,0)),1,'Data Export'!C2319)</f>
        <v>1</v>
      </c>
      <c r="E2319" s="66">
        <v>14</v>
      </c>
      <c r="F2319" s="66" t="str">
        <f ca="1">OFFSET('ToU Table'!$B$6,'Data Export'!E2319-1,'Data Export'!D2319-1)</f>
        <v>Off-peak</v>
      </c>
      <c r="G2319" s="66">
        <v>45.06</v>
      </c>
      <c r="H2319" s="66">
        <v>121</v>
      </c>
      <c r="I2319" s="66">
        <v>123</v>
      </c>
    </row>
    <row r="2320" spans="2:9">
      <c r="B2320" s="64">
        <f t="shared" si="75"/>
        <v>45662</v>
      </c>
      <c r="C2320" s="65">
        <f t="shared" si="74"/>
        <v>1</v>
      </c>
      <c r="D2320" s="65">
        <f>IF(ISNUMBER(MATCH(B2320,Holidays!$E$5:$E$134,0)),1,'Data Export'!C2320)</f>
        <v>1</v>
      </c>
      <c r="E2320" s="66">
        <v>15</v>
      </c>
      <c r="F2320" s="66" t="str">
        <f ca="1">OFFSET('ToU Table'!$B$6,'Data Export'!E2320-1,'Data Export'!D2320-1)</f>
        <v>Off-peak</v>
      </c>
      <c r="G2320" s="66">
        <v>45.06</v>
      </c>
      <c r="H2320" s="66">
        <v>205</v>
      </c>
      <c r="I2320" s="66">
        <v>117</v>
      </c>
    </row>
    <row r="2321" spans="2:9">
      <c r="B2321" s="64">
        <f t="shared" si="75"/>
        <v>45662</v>
      </c>
      <c r="C2321" s="65">
        <f t="shared" si="74"/>
        <v>1</v>
      </c>
      <c r="D2321" s="65">
        <f>IF(ISNUMBER(MATCH(B2321,Holidays!$E$5:$E$134,0)),1,'Data Export'!C2321)</f>
        <v>1</v>
      </c>
      <c r="E2321" s="66">
        <v>16</v>
      </c>
      <c r="F2321" s="66" t="str">
        <f ca="1">OFFSET('ToU Table'!$B$6,'Data Export'!E2321-1,'Data Export'!D2321-1)</f>
        <v>Off-peak</v>
      </c>
      <c r="G2321" s="66">
        <v>45.08</v>
      </c>
      <c r="H2321" s="66">
        <v>235</v>
      </c>
      <c r="I2321" s="66">
        <v>116</v>
      </c>
    </row>
    <row r="2322" spans="2:9">
      <c r="B2322" s="64">
        <f t="shared" si="75"/>
        <v>45662</v>
      </c>
      <c r="C2322" s="65">
        <f t="shared" si="74"/>
        <v>1</v>
      </c>
      <c r="D2322" s="65">
        <f>IF(ISNUMBER(MATCH(B2322,Holidays!$E$5:$E$134,0)),1,'Data Export'!C2322)</f>
        <v>1</v>
      </c>
      <c r="E2322" s="66">
        <v>17</v>
      </c>
      <c r="F2322" s="66" t="str">
        <f ca="1">OFFSET('ToU Table'!$B$6,'Data Export'!E2322-1,'Data Export'!D2322-1)</f>
        <v>Off-peak</v>
      </c>
      <c r="G2322" s="66">
        <v>86</v>
      </c>
      <c r="H2322" s="66">
        <v>255</v>
      </c>
      <c r="I2322" s="66">
        <v>160</v>
      </c>
    </row>
    <row r="2323" spans="2:9">
      <c r="B2323" s="64">
        <f t="shared" si="75"/>
        <v>45662</v>
      </c>
      <c r="C2323" s="65">
        <f t="shared" si="74"/>
        <v>1</v>
      </c>
      <c r="D2323" s="65">
        <f>IF(ISNUMBER(MATCH(B2323,Holidays!$E$5:$E$134,0)),1,'Data Export'!C2323)</f>
        <v>1</v>
      </c>
      <c r="E2323" s="66">
        <v>18</v>
      </c>
      <c r="F2323" s="66" t="str">
        <f ca="1">OFFSET('ToU Table'!$B$6,'Data Export'!E2323-1,'Data Export'!D2323-1)</f>
        <v>Off-peak</v>
      </c>
      <c r="G2323" s="66">
        <v>111</v>
      </c>
      <c r="H2323" s="66">
        <v>344.91</v>
      </c>
      <c r="I2323" s="66">
        <v>60</v>
      </c>
    </row>
    <row r="2324" spans="2:9">
      <c r="B2324" s="64">
        <f t="shared" si="75"/>
        <v>45662</v>
      </c>
      <c r="C2324" s="65">
        <f t="shared" si="74"/>
        <v>1</v>
      </c>
      <c r="D2324" s="65">
        <f>IF(ISNUMBER(MATCH(B2324,Holidays!$E$5:$E$134,0)),1,'Data Export'!C2324)</f>
        <v>1</v>
      </c>
      <c r="E2324" s="66">
        <v>19</v>
      </c>
      <c r="F2324" s="66" t="str">
        <f ca="1">OFFSET('ToU Table'!$B$6,'Data Export'!E2324-1,'Data Export'!D2324-1)</f>
        <v>Off-peak</v>
      </c>
      <c r="G2324" s="66">
        <v>344.91</v>
      </c>
      <c r="H2324" s="66">
        <v>344.91</v>
      </c>
      <c r="I2324" s="66">
        <v>3.8</v>
      </c>
    </row>
    <row r="2325" spans="2:9">
      <c r="B2325" s="64">
        <f t="shared" si="75"/>
        <v>45662</v>
      </c>
      <c r="C2325" s="65">
        <f t="shared" si="74"/>
        <v>1</v>
      </c>
      <c r="D2325" s="65">
        <f>IF(ISNUMBER(MATCH(B2325,Holidays!$E$5:$E$134,0)),1,'Data Export'!C2325)</f>
        <v>1</v>
      </c>
      <c r="E2325" s="66">
        <v>20</v>
      </c>
      <c r="F2325" s="66" t="str">
        <f ca="1">OFFSET('ToU Table'!$B$6,'Data Export'!E2325-1,'Data Export'!D2325-1)</f>
        <v>Off-peak</v>
      </c>
      <c r="G2325" s="66">
        <v>344.91</v>
      </c>
      <c r="H2325" s="66">
        <v>344.91</v>
      </c>
      <c r="I2325" s="66">
        <v>3.8</v>
      </c>
    </row>
    <row r="2326" spans="2:9">
      <c r="B2326" s="64">
        <f t="shared" si="75"/>
        <v>45662</v>
      </c>
      <c r="C2326" s="65">
        <f t="shared" si="74"/>
        <v>1</v>
      </c>
      <c r="D2326" s="65">
        <f>IF(ISNUMBER(MATCH(B2326,Holidays!$E$5:$E$134,0)),1,'Data Export'!C2326)</f>
        <v>1</v>
      </c>
      <c r="E2326" s="66">
        <v>21</v>
      </c>
      <c r="F2326" s="66" t="str">
        <f ca="1">OFFSET('ToU Table'!$B$6,'Data Export'!E2326-1,'Data Export'!D2326-1)</f>
        <v>Off-peak</v>
      </c>
      <c r="G2326" s="66">
        <v>344.91</v>
      </c>
      <c r="H2326" s="66">
        <v>344.91</v>
      </c>
      <c r="I2326" s="66">
        <v>0</v>
      </c>
    </row>
    <row r="2327" spans="2:9">
      <c r="B2327" s="64">
        <f t="shared" si="75"/>
        <v>45662</v>
      </c>
      <c r="C2327" s="65">
        <f t="shared" si="74"/>
        <v>1</v>
      </c>
      <c r="D2327" s="65">
        <f>IF(ISNUMBER(MATCH(B2327,Holidays!$E$5:$E$134,0)),1,'Data Export'!C2327)</f>
        <v>1</v>
      </c>
      <c r="E2327" s="66">
        <v>22</v>
      </c>
      <c r="F2327" s="66" t="str">
        <f ca="1">OFFSET('ToU Table'!$B$6,'Data Export'!E2327-1,'Data Export'!D2327-1)</f>
        <v>Off-peak</v>
      </c>
      <c r="G2327" s="66">
        <v>248.37</v>
      </c>
      <c r="H2327" s="66">
        <v>250</v>
      </c>
      <c r="I2327" s="66">
        <v>0</v>
      </c>
    </row>
    <row r="2328" spans="2:9">
      <c r="B2328" s="64">
        <f t="shared" si="75"/>
        <v>45662</v>
      </c>
      <c r="C2328" s="65">
        <f t="shared" si="74"/>
        <v>1</v>
      </c>
      <c r="D2328" s="65">
        <f>IF(ISNUMBER(MATCH(B2328,Holidays!$E$5:$E$134,0)),1,'Data Export'!C2328)</f>
        <v>1</v>
      </c>
      <c r="E2328" s="66">
        <v>23</v>
      </c>
      <c r="F2328" s="66" t="str">
        <f ca="1">OFFSET('ToU Table'!$B$6,'Data Export'!E2328-1,'Data Export'!D2328-1)</f>
        <v>Off-peak</v>
      </c>
      <c r="G2328" s="66">
        <v>120.99</v>
      </c>
      <c r="H2328" s="66">
        <v>209.45</v>
      </c>
      <c r="I2328" s="66">
        <v>5</v>
      </c>
    </row>
    <row r="2329" spans="2:9">
      <c r="B2329" s="64">
        <f t="shared" si="75"/>
        <v>45662</v>
      </c>
      <c r="C2329" s="65">
        <f t="shared" si="74"/>
        <v>1</v>
      </c>
      <c r="D2329" s="65">
        <f>IF(ISNUMBER(MATCH(B2329,Holidays!$E$5:$E$134,0)),1,'Data Export'!C2329)</f>
        <v>1</v>
      </c>
      <c r="E2329" s="66">
        <v>24</v>
      </c>
      <c r="F2329" s="66" t="str">
        <f ca="1">OFFSET('ToU Table'!$B$6,'Data Export'!E2329-1,'Data Export'!D2329-1)</f>
        <v>Off-peak</v>
      </c>
      <c r="G2329" s="66">
        <v>103.12</v>
      </c>
      <c r="H2329" s="66">
        <v>209.45</v>
      </c>
      <c r="I2329" s="66">
        <v>39</v>
      </c>
    </row>
    <row r="2330" spans="2:9">
      <c r="B2330" s="64">
        <f t="shared" si="75"/>
        <v>45663</v>
      </c>
      <c r="C2330" s="65">
        <f t="shared" si="74"/>
        <v>2</v>
      </c>
      <c r="D2330" s="65">
        <f>IF(ISNUMBER(MATCH(B2330,Holidays!$E$5:$E$134,0)),1,'Data Export'!C2330)</f>
        <v>2</v>
      </c>
      <c r="E2330" s="66">
        <v>1</v>
      </c>
      <c r="F2330" s="66" t="str">
        <f ca="1">OFFSET('ToU Table'!$B$6,'Data Export'!E2330-1,'Data Export'!D2330-1)</f>
        <v>Off-peak</v>
      </c>
      <c r="G2330" s="66">
        <v>100.99</v>
      </c>
      <c r="H2330" s="66">
        <v>166</v>
      </c>
      <c r="I2330" s="66">
        <v>45</v>
      </c>
    </row>
    <row r="2331" spans="2:9">
      <c r="B2331" s="64">
        <f t="shared" si="75"/>
        <v>45663</v>
      </c>
      <c r="C2331" s="65">
        <f t="shared" si="74"/>
        <v>2</v>
      </c>
      <c r="D2331" s="65">
        <f>IF(ISNUMBER(MATCH(B2331,Holidays!$E$5:$E$134,0)),1,'Data Export'!C2331)</f>
        <v>2</v>
      </c>
      <c r="E2331" s="66">
        <v>2</v>
      </c>
      <c r="F2331" s="66" t="str">
        <f ca="1">OFFSET('ToU Table'!$B$6,'Data Export'!E2331-1,'Data Export'!D2331-1)</f>
        <v>Off-peak</v>
      </c>
      <c r="G2331" s="66">
        <v>97.94</v>
      </c>
      <c r="H2331" s="66">
        <v>166</v>
      </c>
      <c r="I2331" s="66">
        <v>35</v>
      </c>
    </row>
    <row r="2332" spans="2:9">
      <c r="B2332" s="64">
        <f t="shared" si="75"/>
        <v>45663</v>
      </c>
      <c r="C2332" s="65">
        <f t="shared" si="74"/>
        <v>2</v>
      </c>
      <c r="D2332" s="65">
        <f>IF(ISNUMBER(MATCH(B2332,Holidays!$E$5:$E$134,0)),1,'Data Export'!C2332)</f>
        <v>2</v>
      </c>
      <c r="E2332" s="66">
        <v>3</v>
      </c>
      <c r="F2332" s="66" t="str">
        <f ca="1">OFFSET('ToU Table'!$B$6,'Data Export'!E2332-1,'Data Export'!D2332-1)</f>
        <v>Off-peak</v>
      </c>
      <c r="G2332" s="66">
        <v>100.02</v>
      </c>
      <c r="H2332" s="66">
        <v>166</v>
      </c>
      <c r="I2332" s="66">
        <v>25</v>
      </c>
    </row>
    <row r="2333" spans="2:9">
      <c r="B2333" s="64">
        <f t="shared" si="75"/>
        <v>45663</v>
      </c>
      <c r="C2333" s="65">
        <f t="shared" si="74"/>
        <v>2</v>
      </c>
      <c r="D2333" s="65">
        <f>IF(ISNUMBER(MATCH(B2333,Holidays!$E$5:$E$134,0)),1,'Data Export'!C2333)</f>
        <v>2</v>
      </c>
      <c r="E2333" s="66">
        <v>4</v>
      </c>
      <c r="F2333" s="66" t="str">
        <f ca="1">OFFSET('ToU Table'!$B$6,'Data Export'!E2333-1,'Data Export'!D2333-1)</f>
        <v>Off-peak</v>
      </c>
      <c r="G2333" s="66">
        <v>98.46</v>
      </c>
      <c r="H2333" s="66">
        <v>197.45</v>
      </c>
      <c r="I2333" s="66">
        <v>25</v>
      </c>
    </row>
    <row r="2334" spans="2:9">
      <c r="B2334" s="64">
        <f t="shared" si="75"/>
        <v>45663</v>
      </c>
      <c r="C2334" s="65">
        <f t="shared" si="74"/>
        <v>2</v>
      </c>
      <c r="D2334" s="65">
        <f>IF(ISNUMBER(MATCH(B2334,Holidays!$E$5:$E$134,0)),1,'Data Export'!C2334)</f>
        <v>2</v>
      </c>
      <c r="E2334" s="66">
        <v>5</v>
      </c>
      <c r="F2334" s="66" t="str">
        <f ca="1">OFFSET('ToU Table'!$B$6,'Data Export'!E2334-1,'Data Export'!D2334-1)</f>
        <v>Off-peak</v>
      </c>
      <c r="G2334" s="66">
        <v>97.92</v>
      </c>
      <c r="H2334" s="66">
        <v>216.95</v>
      </c>
      <c r="I2334" s="66">
        <v>35</v>
      </c>
    </row>
    <row r="2335" spans="2:9">
      <c r="B2335" s="64">
        <f t="shared" si="75"/>
        <v>45663</v>
      </c>
      <c r="C2335" s="65">
        <f t="shared" si="74"/>
        <v>2</v>
      </c>
      <c r="D2335" s="65">
        <f>IF(ISNUMBER(MATCH(B2335,Holidays!$E$5:$E$134,0)),1,'Data Export'!C2335)</f>
        <v>2</v>
      </c>
      <c r="E2335" s="66">
        <v>6</v>
      </c>
      <c r="F2335" s="66" t="str">
        <f ca="1">OFFSET('ToU Table'!$B$6,'Data Export'!E2335-1,'Data Export'!D2335-1)</f>
        <v>Off-peak</v>
      </c>
      <c r="G2335" s="66">
        <v>121</v>
      </c>
      <c r="H2335" s="66">
        <v>344.91</v>
      </c>
      <c r="I2335" s="66">
        <v>40</v>
      </c>
    </row>
    <row r="2336" spans="2:9">
      <c r="B2336" s="64">
        <f t="shared" si="75"/>
        <v>45663</v>
      </c>
      <c r="C2336" s="65">
        <f t="shared" si="74"/>
        <v>2</v>
      </c>
      <c r="D2336" s="65">
        <f>IF(ISNUMBER(MATCH(B2336,Holidays!$E$5:$E$134,0)),1,'Data Export'!C2336)</f>
        <v>2</v>
      </c>
      <c r="E2336" s="66">
        <v>7</v>
      </c>
      <c r="F2336" s="66" t="str">
        <f ca="1">OFFSET('ToU Table'!$B$6,'Data Export'!E2336-1,'Data Export'!D2336-1)</f>
        <v>Standard</v>
      </c>
      <c r="G2336" s="66">
        <v>101</v>
      </c>
      <c r="H2336" s="66">
        <v>344.91</v>
      </c>
      <c r="I2336" s="66">
        <v>70</v>
      </c>
    </row>
    <row r="2337" spans="2:9">
      <c r="B2337" s="64">
        <f t="shared" si="75"/>
        <v>45663</v>
      </c>
      <c r="C2337" s="65">
        <f t="shared" si="74"/>
        <v>2</v>
      </c>
      <c r="D2337" s="65">
        <f>IF(ISNUMBER(MATCH(B2337,Holidays!$E$5:$E$134,0)),1,'Data Export'!C2337)</f>
        <v>2</v>
      </c>
      <c r="E2337" s="66">
        <v>8</v>
      </c>
      <c r="F2337" s="66" t="str">
        <f ca="1">OFFSET('ToU Table'!$B$6,'Data Export'!E2337-1,'Data Export'!D2337-1)</f>
        <v>Peak</v>
      </c>
      <c r="G2337" s="66">
        <v>121</v>
      </c>
      <c r="H2337" s="66">
        <v>344.91</v>
      </c>
      <c r="I2337" s="66">
        <v>70</v>
      </c>
    </row>
    <row r="2338" spans="2:9">
      <c r="B2338" s="64">
        <f t="shared" si="75"/>
        <v>45663</v>
      </c>
      <c r="C2338" s="65">
        <f t="shared" si="74"/>
        <v>2</v>
      </c>
      <c r="D2338" s="65">
        <f>IF(ISNUMBER(MATCH(B2338,Holidays!$E$5:$E$134,0)),1,'Data Export'!C2338)</f>
        <v>2</v>
      </c>
      <c r="E2338" s="66">
        <v>9</v>
      </c>
      <c r="F2338" s="66" t="str">
        <f ca="1">OFFSET('ToU Table'!$B$6,'Data Export'!E2338-1,'Data Export'!D2338-1)</f>
        <v>Peak</v>
      </c>
      <c r="G2338" s="66">
        <v>111</v>
      </c>
      <c r="H2338" s="66">
        <v>121</v>
      </c>
      <c r="I2338" s="66">
        <v>85</v>
      </c>
    </row>
    <row r="2339" spans="2:9">
      <c r="B2339" s="64">
        <f t="shared" si="75"/>
        <v>45663</v>
      </c>
      <c r="C2339" s="65">
        <f t="shared" si="74"/>
        <v>2</v>
      </c>
      <c r="D2339" s="65">
        <f>IF(ISNUMBER(MATCH(B2339,Holidays!$E$5:$E$134,0)),1,'Data Export'!C2339)</f>
        <v>2</v>
      </c>
      <c r="E2339" s="66">
        <v>10</v>
      </c>
      <c r="F2339" s="66" t="str">
        <f ca="1">OFFSET('ToU Table'!$B$6,'Data Export'!E2339-1,'Data Export'!D2339-1)</f>
        <v>Peak</v>
      </c>
      <c r="G2339" s="66">
        <v>101</v>
      </c>
      <c r="H2339" s="66">
        <v>166</v>
      </c>
      <c r="I2339" s="66">
        <v>80.5</v>
      </c>
    </row>
    <row r="2340" spans="2:9">
      <c r="B2340" s="64">
        <f t="shared" si="75"/>
        <v>45663</v>
      </c>
      <c r="C2340" s="65">
        <f t="shared" si="74"/>
        <v>2</v>
      </c>
      <c r="D2340" s="65">
        <f>IF(ISNUMBER(MATCH(B2340,Holidays!$E$5:$E$134,0)),1,'Data Export'!C2340)</f>
        <v>2</v>
      </c>
      <c r="E2340" s="66">
        <v>11</v>
      </c>
      <c r="F2340" s="66" t="str">
        <f ca="1">OFFSET('ToU Table'!$B$6,'Data Export'!E2340-1,'Data Export'!D2340-1)</f>
        <v>Standard</v>
      </c>
      <c r="G2340" s="66">
        <v>55.08</v>
      </c>
      <c r="H2340" s="66">
        <v>101</v>
      </c>
      <c r="I2340" s="66">
        <v>175.5</v>
      </c>
    </row>
    <row r="2341" spans="2:9">
      <c r="B2341" s="64">
        <f t="shared" si="75"/>
        <v>45663</v>
      </c>
      <c r="C2341" s="65">
        <f t="shared" si="74"/>
        <v>2</v>
      </c>
      <c r="D2341" s="65">
        <f>IF(ISNUMBER(MATCH(B2341,Holidays!$E$5:$E$134,0)),1,'Data Export'!C2341)</f>
        <v>2</v>
      </c>
      <c r="E2341" s="66">
        <v>12</v>
      </c>
      <c r="F2341" s="66" t="str">
        <f ca="1">OFFSET('ToU Table'!$B$6,'Data Export'!E2341-1,'Data Export'!D2341-1)</f>
        <v>Standard</v>
      </c>
      <c r="G2341" s="66">
        <v>55.08</v>
      </c>
      <c r="H2341" s="66">
        <v>91</v>
      </c>
      <c r="I2341" s="66">
        <v>175.5</v>
      </c>
    </row>
    <row r="2342" spans="2:9">
      <c r="B2342" s="64">
        <f t="shared" si="75"/>
        <v>45663</v>
      </c>
      <c r="C2342" s="65">
        <f t="shared" si="74"/>
        <v>2</v>
      </c>
      <c r="D2342" s="65">
        <f>IF(ISNUMBER(MATCH(B2342,Holidays!$E$5:$E$134,0)),1,'Data Export'!C2342)</f>
        <v>2</v>
      </c>
      <c r="E2342" s="66">
        <v>13</v>
      </c>
      <c r="F2342" s="66" t="str">
        <f ca="1">OFFSET('ToU Table'!$B$6,'Data Export'!E2342-1,'Data Export'!D2342-1)</f>
        <v>Standard</v>
      </c>
      <c r="G2342" s="66">
        <v>55.08</v>
      </c>
      <c r="H2342" s="66">
        <v>91</v>
      </c>
      <c r="I2342" s="66">
        <v>175.5</v>
      </c>
    </row>
    <row r="2343" spans="2:9">
      <c r="B2343" s="64">
        <f t="shared" si="75"/>
        <v>45663</v>
      </c>
      <c r="C2343" s="65">
        <f t="shared" si="74"/>
        <v>2</v>
      </c>
      <c r="D2343" s="65">
        <f>IF(ISNUMBER(MATCH(B2343,Holidays!$E$5:$E$134,0)),1,'Data Export'!C2343)</f>
        <v>2</v>
      </c>
      <c r="E2343" s="66">
        <v>14</v>
      </c>
      <c r="F2343" s="66" t="str">
        <f ca="1">OFFSET('ToU Table'!$B$6,'Data Export'!E2343-1,'Data Export'!D2343-1)</f>
        <v>Standard</v>
      </c>
      <c r="G2343" s="66">
        <v>55.08</v>
      </c>
      <c r="H2343" s="66">
        <v>91</v>
      </c>
      <c r="I2343" s="66">
        <v>175.5</v>
      </c>
    </row>
    <row r="2344" spans="2:9">
      <c r="B2344" s="64">
        <f t="shared" si="75"/>
        <v>45663</v>
      </c>
      <c r="C2344" s="65">
        <f t="shared" si="74"/>
        <v>2</v>
      </c>
      <c r="D2344" s="65">
        <f>IF(ISNUMBER(MATCH(B2344,Holidays!$E$5:$E$134,0)),1,'Data Export'!C2344)</f>
        <v>2</v>
      </c>
      <c r="E2344" s="66">
        <v>15</v>
      </c>
      <c r="F2344" s="66" t="str">
        <f ca="1">OFFSET('ToU Table'!$B$6,'Data Export'!E2344-1,'Data Export'!D2344-1)</f>
        <v>Standard</v>
      </c>
      <c r="G2344" s="66">
        <v>55.09</v>
      </c>
      <c r="H2344" s="66">
        <v>91</v>
      </c>
      <c r="I2344" s="66">
        <v>175.5</v>
      </c>
    </row>
    <row r="2345" spans="2:9">
      <c r="B2345" s="64">
        <f t="shared" si="75"/>
        <v>45663</v>
      </c>
      <c r="C2345" s="65">
        <f t="shared" si="74"/>
        <v>2</v>
      </c>
      <c r="D2345" s="65">
        <f>IF(ISNUMBER(MATCH(B2345,Holidays!$E$5:$E$134,0)),1,'Data Export'!C2345)</f>
        <v>2</v>
      </c>
      <c r="E2345" s="66">
        <v>16</v>
      </c>
      <c r="F2345" s="66" t="str">
        <f ca="1">OFFSET('ToU Table'!$B$6,'Data Export'!E2345-1,'Data Export'!D2345-1)</f>
        <v>Standard</v>
      </c>
      <c r="G2345" s="66">
        <v>86</v>
      </c>
      <c r="H2345" s="66">
        <v>91</v>
      </c>
      <c r="I2345" s="66">
        <v>160.5</v>
      </c>
    </row>
    <row r="2346" spans="2:9">
      <c r="B2346" s="64">
        <f t="shared" si="75"/>
        <v>45663</v>
      </c>
      <c r="C2346" s="65">
        <f t="shared" si="74"/>
        <v>2</v>
      </c>
      <c r="D2346" s="65">
        <f>IF(ISNUMBER(MATCH(B2346,Holidays!$E$5:$E$134,0)),1,'Data Export'!C2346)</f>
        <v>2</v>
      </c>
      <c r="E2346" s="66">
        <v>17</v>
      </c>
      <c r="F2346" s="66" t="str">
        <f ca="1">OFFSET('ToU Table'!$B$6,'Data Export'!E2346-1,'Data Export'!D2346-1)</f>
        <v>Standard</v>
      </c>
      <c r="G2346" s="66">
        <v>86</v>
      </c>
      <c r="H2346" s="66">
        <v>252.37</v>
      </c>
      <c r="I2346" s="66">
        <v>170.5</v>
      </c>
    </row>
    <row r="2347" spans="2:9">
      <c r="B2347" s="64">
        <f t="shared" si="75"/>
        <v>45663</v>
      </c>
      <c r="C2347" s="65">
        <f t="shared" ref="C2347:C2410" si="76">WEEKDAY(B2347)</f>
        <v>2</v>
      </c>
      <c r="D2347" s="65">
        <f>IF(ISNUMBER(MATCH(B2347,Holidays!$E$5:$E$134,0)),1,'Data Export'!C2347)</f>
        <v>2</v>
      </c>
      <c r="E2347" s="66">
        <v>18</v>
      </c>
      <c r="F2347" s="66" t="str">
        <f ca="1">OFFSET('ToU Table'!$B$6,'Data Export'!E2347-1,'Data Export'!D2347-1)</f>
        <v>Standard</v>
      </c>
      <c r="G2347" s="66">
        <v>111</v>
      </c>
      <c r="H2347" s="66">
        <v>111</v>
      </c>
      <c r="I2347" s="66">
        <v>63.6</v>
      </c>
    </row>
    <row r="2348" spans="2:9">
      <c r="B2348" s="64">
        <f t="shared" si="75"/>
        <v>45663</v>
      </c>
      <c r="C2348" s="65">
        <f t="shared" si="76"/>
        <v>2</v>
      </c>
      <c r="D2348" s="65">
        <f>IF(ISNUMBER(MATCH(B2348,Holidays!$E$5:$E$134,0)),1,'Data Export'!C2348)</f>
        <v>2</v>
      </c>
      <c r="E2348" s="66">
        <v>19</v>
      </c>
      <c r="F2348" s="66" t="str">
        <f ca="1">OFFSET('ToU Table'!$B$6,'Data Export'!E2348-1,'Data Export'!D2348-1)</f>
        <v>Peak</v>
      </c>
      <c r="G2348" s="66">
        <v>344.91</v>
      </c>
      <c r="H2348" s="66">
        <v>344.91</v>
      </c>
      <c r="I2348" s="66">
        <v>23.6</v>
      </c>
    </row>
    <row r="2349" spans="2:9">
      <c r="B2349" s="64">
        <f t="shared" si="75"/>
        <v>45663</v>
      </c>
      <c r="C2349" s="65">
        <f t="shared" si="76"/>
        <v>2</v>
      </c>
      <c r="D2349" s="65">
        <f>IF(ISNUMBER(MATCH(B2349,Holidays!$E$5:$E$134,0)),1,'Data Export'!C2349)</f>
        <v>2</v>
      </c>
      <c r="E2349" s="66">
        <v>20</v>
      </c>
      <c r="F2349" s="66" t="str">
        <f ca="1">OFFSET('ToU Table'!$B$6,'Data Export'!E2349-1,'Data Export'!D2349-1)</f>
        <v>Peak</v>
      </c>
      <c r="G2349" s="66">
        <v>344.91</v>
      </c>
      <c r="H2349" s="66">
        <v>344.91</v>
      </c>
      <c r="I2349" s="66">
        <v>3.6</v>
      </c>
    </row>
    <row r="2350" spans="2:9">
      <c r="B2350" s="64">
        <f t="shared" si="75"/>
        <v>45663</v>
      </c>
      <c r="C2350" s="65">
        <f t="shared" si="76"/>
        <v>2</v>
      </c>
      <c r="D2350" s="65">
        <f>IF(ISNUMBER(MATCH(B2350,Holidays!$E$5:$E$134,0)),1,'Data Export'!C2350)</f>
        <v>2</v>
      </c>
      <c r="E2350" s="66">
        <v>21</v>
      </c>
      <c r="F2350" s="66" t="str">
        <f ca="1">OFFSET('ToU Table'!$B$6,'Data Export'!E2350-1,'Data Export'!D2350-1)</f>
        <v>Peak</v>
      </c>
      <c r="G2350" s="66">
        <v>344.91</v>
      </c>
      <c r="H2350" s="66">
        <v>344.91</v>
      </c>
      <c r="I2350" s="66">
        <v>0</v>
      </c>
    </row>
    <row r="2351" spans="2:9">
      <c r="B2351" s="64">
        <f t="shared" si="75"/>
        <v>45663</v>
      </c>
      <c r="C2351" s="65">
        <f t="shared" si="76"/>
        <v>2</v>
      </c>
      <c r="D2351" s="65">
        <f>IF(ISNUMBER(MATCH(B2351,Holidays!$E$5:$E$134,0)),1,'Data Export'!C2351)</f>
        <v>2</v>
      </c>
      <c r="E2351" s="66">
        <v>22</v>
      </c>
      <c r="F2351" s="66" t="str">
        <f ca="1">OFFSET('ToU Table'!$B$6,'Data Export'!E2351-1,'Data Export'!D2351-1)</f>
        <v>Standard</v>
      </c>
      <c r="G2351" s="66">
        <v>248.65</v>
      </c>
      <c r="H2351" s="66">
        <v>250</v>
      </c>
      <c r="I2351" s="66">
        <v>0</v>
      </c>
    </row>
    <row r="2352" spans="2:9">
      <c r="B2352" s="64">
        <f t="shared" si="75"/>
        <v>45663</v>
      </c>
      <c r="C2352" s="65">
        <f t="shared" si="76"/>
        <v>2</v>
      </c>
      <c r="D2352" s="65">
        <f>IF(ISNUMBER(MATCH(B2352,Holidays!$E$5:$E$134,0)),1,'Data Export'!C2352)</f>
        <v>2</v>
      </c>
      <c r="E2352" s="66">
        <v>23</v>
      </c>
      <c r="F2352" s="66" t="str">
        <f ca="1">OFFSET('ToU Table'!$B$6,'Data Export'!E2352-1,'Data Export'!D2352-1)</f>
        <v>Off-peak</v>
      </c>
      <c r="G2352" s="66">
        <v>111</v>
      </c>
      <c r="H2352" s="66">
        <v>209.45</v>
      </c>
      <c r="I2352" s="66">
        <v>30</v>
      </c>
    </row>
    <row r="2353" spans="2:9">
      <c r="B2353" s="64">
        <f t="shared" si="75"/>
        <v>45663</v>
      </c>
      <c r="C2353" s="65">
        <f t="shared" si="76"/>
        <v>2</v>
      </c>
      <c r="D2353" s="65">
        <f>IF(ISNUMBER(MATCH(B2353,Holidays!$E$5:$E$134,0)),1,'Data Export'!C2353)</f>
        <v>2</v>
      </c>
      <c r="E2353" s="66">
        <v>24</v>
      </c>
      <c r="F2353" s="66" t="str">
        <f ca="1">OFFSET('ToU Table'!$B$6,'Data Export'!E2353-1,'Data Export'!D2353-1)</f>
        <v>Off-peak</v>
      </c>
      <c r="G2353" s="66">
        <v>102.9</v>
      </c>
      <c r="H2353" s="66">
        <v>209.45</v>
      </c>
      <c r="I2353" s="66">
        <v>40</v>
      </c>
    </row>
    <row r="2354" spans="2:9">
      <c r="B2354" s="64">
        <f t="shared" si="75"/>
        <v>45664</v>
      </c>
      <c r="C2354" s="65">
        <f t="shared" si="76"/>
        <v>3</v>
      </c>
      <c r="D2354" s="65">
        <f>IF(ISNUMBER(MATCH(B2354,Holidays!$E$5:$E$134,0)),1,'Data Export'!C2354)</f>
        <v>3</v>
      </c>
      <c r="E2354" s="66">
        <v>1</v>
      </c>
      <c r="F2354" s="66" t="str">
        <f ca="1">OFFSET('ToU Table'!$B$6,'Data Export'!E2354-1,'Data Export'!D2354-1)</f>
        <v>Off-peak</v>
      </c>
      <c r="G2354" s="66">
        <v>91</v>
      </c>
      <c r="H2354" s="66">
        <v>180.45</v>
      </c>
      <c r="I2354" s="66">
        <v>30</v>
      </c>
    </row>
    <row r="2355" spans="2:9">
      <c r="B2355" s="64">
        <f t="shared" si="75"/>
        <v>45664</v>
      </c>
      <c r="C2355" s="65">
        <f t="shared" si="76"/>
        <v>3</v>
      </c>
      <c r="D2355" s="65">
        <f>IF(ISNUMBER(MATCH(B2355,Holidays!$E$5:$E$134,0)),1,'Data Export'!C2355)</f>
        <v>3</v>
      </c>
      <c r="E2355" s="66">
        <v>2</v>
      </c>
      <c r="F2355" s="66" t="str">
        <f ca="1">OFFSET('ToU Table'!$B$6,'Data Export'!E2355-1,'Data Export'!D2355-1)</f>
        <v>Off-peak</v>
      </c>
      <c r="G2355" s="66">
        <v>91</v>
      </c>
      <c r="H2355" s="66">
        <v>180.45</v>
      </c>
      <c r="I2355" s="66">
        <v>32.9</v>
      </c>
    </row>
    <row r="2356" spans="2:9">
      <c r="B2356" s="64">
        <f t="shared" si="75"/>
        <v>45664</v>
      </c>
      <c r="C2356" s="65">
        <f t="shared" si="76"/>
        <v>3</v>
      </c>
      <c r="D2356" s="65">
        <f>IF(ISNUMBER(MATCH(B2356,Holidays!$E$5:$E$134,0)),1,'Data Export'!C2356)</f>
        <v>3</v>
      </c>
      <c r="E2356" s="66">
        <v>3</v>
      </c>
      <c r="F2356" s="66" t="str">
        <f ca="1">OFFSET('ToU Table'!$B$6,'Data Export'!E2356-1,'Data Export'!D2356-1)</f>
        <v>Off-peak</v>
      </c>
      <c r="G2356" s="66">
        <v>91</v>
      </c>
      <c r="H2356" s="66">
        <v>180.45</v>
      </c>
      <c r="I2356" s="66">
        <v>32.700000000000003</v>
      </c>
    </row>
    <row r="2357" spans="2:9">
      <c r="B2357" s="64">
        <f t="shared" si="75"/>
        <v>45664</v>
      </c>
      <c r="C2357" s="65">
        <f t="shared" si="76"/>
        <v>3</v>
      </c>
      <c r="D2357" s="65">
        <f>IF(ISNUMBER(MATCH(B2357,Holidays!$E$5:$E$134,0)),1,'Data Export'!C2357)</f>
        <v>3</v>
      </c>
      <c r="E2357" s="66">
        <v>4</v>
      </c>
      <c r="F2357" s="66" t="str">
        <f ca="1">OFFSET('ToU Table'!$B$6,'Data Export'!E2357-1,'Data Export'!D2357-1)</f>
        <v>Off-peak</v>
      </c>
      <c r="G2357" s="66">
        <v>91</v>
      </c>
      <c r="H2357" s="66">
        <v>180.45</v>
      </c>
      <c r="I2357" s="66">
        <v>32.700000000000003</v>
      </c>
    </row>
    <row r="2358" spans="2:9">
      <c r="B2358" s="64">
        <f t="shared" si="75"/>
        <v>45664</v>
      </c>
      <c r="C2358" s="65">
        <f t="shared" si="76"/>
        <v>3</v>
      </c>
      <c r="D2358" s="65">
        <f>IF(ISNUMBER(MATCH(B2358,Holidays!$E$5:$E$134,0)),1,'Data Export'!C2358)</f>
        <v>3</v>
      </c>
      <c r="E2358" s="66">
        <v>5</v>
      </c>
      <c r="F2358" s="66" t="str">
        <f ca="1">OFFSET('ToU Table'!$B$6,'Data Export'!E2358-1,'Data Export'!D2358-1)</f>
        <v>Off-peak</v>
      </c>
      <c r="G2358" s="66">
        <v>91</v>
      </c>
      <c r="H2358" s="66">
        <v>204.49</v>
      </c>
      <c r="I2358" s="66">
        <v>37.9</v>
      </c>
    </row>
    <row r="2359" spans="2:9">
      <c r="B2359" s="64">
        <f t="shared" si="75"/>
        <v>45664</v>
      </c>
      <c r="C2359" s="65">
        <f t="shared" si="76"/>
        <v>3</v>
      </c>
      <c r="D2359" s="65">
        <f>IF(ISNUMBER(MATCH(B2359,Holidays!$E$5:$E$134,0)),1,'Data Export'!C2359)</f>
        <v>3</v>
      </c>
      <c r="E2359" s="66">
        <v>6</v>
      </c>
      <c r="F2359" s="66" t="str">
        <f ca="1">OFFSET('ToU Table'!$B$6,'Data Export'!E2359-1,'Data Export'!D2359-1)</f>
        <v>Off-peak</v>
      </c>
      <c r="G2359" s="66">
        <v>121</v>
      </c>
      <c r="H2359" s="66">
        <v>280</v>
      </c>
      <c r="I2359" s="66">
        <v>50</v>
      </c>
    </row>
    <row r="2360" spans="2:9">
      <c r="B2360" s="64">
        <f t="shared" si="75"/>
        <v>45664</v>
      </c>
      <c r="C2360" s="65">
        <f t="shared" si="76"/>
        <v>3</v>
      </c>
      <c r="D2360" s="65">
        <f>IF(ISNUMBER(MATCH(B2360,Holidays!$E$5:$E$134,0)),1,'Data Export'!C2360)</f>
        <v>3</v>
      </c>
      <c r="E2360" s="66">
        <v>7</v>
      </c>
      <c r="F2360" s="66" t="str">
        <f ca="1">OFFSET('ToU Table'!$B$6,'Data Export'!E2360-1,'Data Export'!D2360-1)</f>
        <v>Standard</v>
      </c>
      <c r="G2360" s="66">
        <v>100.99</v>
      </c>
      <c r="H2360" s="66">
        <v>280</v>
      </c>
      <c r="I2360" s="66">
        <v>70</v>
      </c>
    </row>
    <row r="2361" spans="2:9">
      <c r="B2361" s="64">
        <f t="shared" si="75"/>
        <v>45664</v>
      </c>
      <c r="C2361" s="65">
        <f t="shared" si="76"/>
        <v>3</v>
      </c>
      <c r="D2361" s="65">
        <f>IF(ISNUMBER(MATCH(B2361,Holidays!$E$5:$E$134,0)),1,'Data Export'!C2361)</f>
        <v>3</v>
      </c>
      <c r="E2361" s="66">
        <v>8</v>
      </c>
      <c r="F2361" s="66" t="str">
        <f ca="1">OFFSET('ToU Table'!$B$6,'Data Export'!E2361-1,'Data Export'!D2361-1)</f>
        <v>Peak</v>
      </c>
      <c r="G2361" s="66">
        <v>70.989999999999995</v>
      </c>
      <c r="H2361" s="66">
        <v>280</v>
      </c>
      <c r="I2361" s="66">
        <v>135</v>
      </c>
    </row>
    <row r="2362" spans="2:9">
      <c r="B2362" s="64">
        <f t="shared" si="75"/>
        <v>45664</v>
      </c>
      <c r="C2362" s="65">
        <f t="shared" si="76"/>
        <v>3</v>
      </c>
      <c r="D2362" s="65">
        <f>IF(ISNUMBER(MATCH(B2362,Holidays!$E$5:$E$134,0)),1,'Data Export'!C2362)</f>
        <v>3</v>
      </c>
      <c r="E2362" s="66">
        <v>9</v>
      </c>
      <c r="F2362" s="66" t="str">
        <f ca="1">OFFSET('ToU Table'!$B$6,'Data Export'!E2362-1,'Data Export'!D2362-1)</f>
        <v>Peak</v>
      </c>
      <c r="G2362" s="66">
        <v>70.989999999999995</v>
      </c>
      <c r="H2362" s="66">
        <v>280</v>
      </c>
      <c r="I2362" s="66">
        <v>130</v>
      </c>
    </row>
    <row r="2363" spans="2:9">
      <c r="B2363" s="64">
        <f t="shared" si="75"/>
        <v>45664</v>
      </c>
      <c r="C2363" s="65">
        <f t="shared" si="76"/>
        <v>3</v>
      </c>
      <c r="D2363" s="65">
        <f>IF(ISNUMBER(MATCH(B2363,Holidays!$E$5:$E$134,0)),1,'Data Export'!C2363)</f>
        <v>3</v>
      </c>
      <c r="E2363" s="66">
        <v>10</v>
      </c>
      <c r="F2363" s="66" t="str">
        <f ca="1">OFFSET('ToU Table'!$B$6,'Data Export'!E2363-1,'Data Export'!D2363-1)</f>
        <v>Peak</v>
      </c>
      <c r="G2363" s="66">
        <v>68.930000000000007</v>
      </c>
      <c r="H2363" s="66">
        <v>205</v>
      </c>
      <c r="I2363" s="66">
        <v>165</v>
      </c>
    </row>
    <row r="2364" spans="2:9">
      <c r="B2364" s="64">
        <f t="shared" si="75"/>
        <v>45664</v>
      </c>
      <c r="C2364" s="65">
        <f t="shared" si="76"/>
        <v>3</v>
      </c>
      <c r="D2364" s="65">
        <f>IF(ISNUMBER(MATCH(B2364,Holidays!$E$5:$E$134,0)),1,'Data Export'!C2364)</f>
        <v>3</v>
      </c>
      <c r="E2364" s="66">
        <v>11</v>
      </c>
      <c r="F2364" s="66" t="str">
        <f ca="1">OFFSET('ToU Table'!$B$6,'Data Export'!E2364-1,'Data Export'!D2364-1)</f>
        <v>Standard</v>
      </c>
      <c r="G2364" s="66">
        <v>55.06</v>
      </c>
      <c r="H2364" s="66">
        <v>198.98</v>
      </c>
      <c r="I2364" s="66">
        <v>164.3</v>
      </c>
    </row>
    <row r="2365" spans="2:9">
      <c r="B2365" s="64">
        <f t="shared" si="75"/>
        <v>45664</v>
      </c>
      <c r="C2365" s="65">
        <f t="shared" si="76"/>
        <v>3</v>
      </c>
      <c r="D2365" s="65">
        <f>IF(ISNUMBER(MATCH(B2365,Holidays!$E$5:$E$134,0)),1,'Data Export'!C2365)</f>
        <v>3</v>
      </c>
      <c r="E2365" s="66">
        <v>12</v>
      </c>
      <c r="F2365" s="66" t="str">
        <f ca="1">OFFSET('ToU Table'!$B$6,'Data Export'!E2365-1,'Data Export'!D2365-1)</f>
        <v>Standard</v>
      </c>
      <c r="G2365" s="66">
        <v>55.06</v>
      </c>
      <c r="H2365" s="66">
        <v>154.94999999999999</v>
      </c>
      <c r="I2365" s="66">
        <v>160.5</v>
      </c>
    </row>
    <row r="2366" spans="2:9">
      <c r="B2366" s="64">
        <f t="shared" si="75"/>
        <v>45664</v>
      </c>
      <c r="C2366" s="65">
        <f t="shared" si="76"/>
        <v>3</v>
      </c>
      <c r="D2366" s="65">
        <f>IF(ISNUMBER(MATCH(B2366,Holidays!$E$5:$E$134,0)),1,'Data Export'!C2366)</f>
        <v>3</v>
      </c>
      <c r="E2366" s="66">
        <v>13</v>
      </c>
      <c r="F2366" s="66" t="str">
        <f ca="1">OFFSET('ToU Table'!$B$6,'Data Export'!E2366-1,'Data Export'!D2366-1)</f>
        <v>Standard</v>
      </c>
      <c r="G2366" s="66">
        <v>55.06</v>
      </c>
      <c r="H2366" s="66">
        <v>154.94999999999999</v>
      </c>
      <c r="I2366" s="66">
        <v>160.5</v>
      </c>
    </row>
    <row r="2367" spans="2:9">
      <c r="B2367" s="64">
        <f t="shared" si="75"/>
        <v>45664</v>
      </c>
      <c r="C2367" s="65">
        <f t="shared" si="76"/>
        <v>3</v>
      </c>
      <c r="D2367" s="65">
        <f>IF(ISNUMBER(MATCH(B2367,Holidays!$E$5:$E$134,0)),1,'Data Export'!C2367)</f>
        <v>3</v>
      </c>
      <c r="E2367" s="66">
        <v>14</v>
      </c>
      <c r="F2367" s="66" t="str">
        <f ca="1">OFFSET('ToU Table'!$B$6,'Data Export'!E2367-1,'Data Export'!D2367-1)</f>
        <v>Standard</v>
      </c>
      <c r="G2367" s="66">
        <v>55.06</v>
      </c>
      <c r="H2367" s="66">
        <v>154.94999999999999</v>
      </c>
      <c r="I2367" s="66">
        <v>160.5</v>
      </c>
    </row>
    <row r="2368" spans="2:9">
      <c r="B2368" s="64">
        <f t="shared" si="75"/>
        <v>45664</v>
      </c>
      <c r="C2368" s="65">
        <f t="shared" si="76"/>
        <v>3</v>
      </c>
      <c r="D2368" s="65">
        <f>IF(ISNUMBER(MATCH(B2368,Holidays!$E$5:$E$134,0)),1,'Data Export'!C2368)</f>
        <v>3</v>
      </c>
      <c r="E2368" s="66">
        <v>15</v>
      </c>
      <c r="F2368" s="66" t="str">
        <f ca="1">OFFSET('ToU Table'!$B$6,'Data Export'!E2368-1,'Data Export'!D2368-1)</f>
        <v>Standard</v>
      </c>
      <c r="G2368" s="66">
        <v>55.06</v>
      </c>
      <c r="H2368" s="66">
        <v>154.94999999999999</v>
      </c>
      <c r="I2368" s="66">
        <v>165</v>
      </c>
    </row>
    <row r="2369" spans="2:9">
      <c r="B2369" s="64">
        <f t="shared" si="75"/>
        <v>45664</v>
      </c>
      <c r="C2369" s="65">
        <f t="shared" si="76"/>
        <v>3</v>
      </c>
      <c r="D2369" s="65">
        <f>IF(ISNUMBER(MATCH(B2369,Holidays!$E$5:$E$134,0)),1,'Data Export'!C2369)</f>
        <v>3</v>
      </c>
      <c r="E2369" s="66">
        <v>16</v>
      </c>
      <c r="F2369" s="66" t="str">
        <f ca="1">OFFSET('ToU Table'!$B$6,'Data Export'!E2369-1,'Data Export'!D2369-1)</f>
        <v>Standard</v>
      </c>
      <c r="G2369" s="66">
        <v>55.07</v>
      </c>
      <c r="H2369" s="66">
        <v>237.5</v>
      </c>
      <c r="I2369" s="66">
        <v>175</v>
      </c>
    </row>
    <row r="2370" spans="2:9">
      <c r="B2370" s="64">
        <f t="shared" si="75"/>
        <v>45664</v>
      </c>
      <c r="C2370" s="65">
        <f t="shared" si="76"/>
        <v>3</v>
      </c>
      <c r="D2370" s="65">
        <f>IF(ISNUMBER(MATCH(B2370,Holidays!$E$5:$E$134,0)),1,'Data Export'!C2370)</f>
        <v>3</v>
      </c>
      <c r="E2370" s="66">
        <v>17</v>
      </c>
      <c r="F2370" s="66" t="str">
        <f ca="1">OFFSET('ToU Table'!$B$6,'Data Export'!E2370-1,'Data Export'!D2370-1)</f>
        <v>Standard</v>
      </c>
      <c r="G2370" s="66">
        <v>55.08</v>
      </c>
      <c r="H2370" s="66">
        <v>251.43</v>
      </c>
      <c r="I2370" s="66">
        <v>180</v>
      </c>
    </row>
    <row r="2371" spans="2:9">
      <c r="B2371" s="64">
        <f t="shared" ref="B2371:B2434" si="77">B2347+1</f>
        <v>45664</v>
      </c>
      <c r="C2371" s="65">
        <f t="shared" si="76"/>
        <v>3</v>
      </c>
      <c r="D2371" s="65">
        <f>IF(ISNUMBER(MATCH(B2371,Holidays!$E$5:$E$134,0)),1,'Data Export'!C2371)</f>
        <v>3</v>
      </c>
      <c r="E2371" s="66">
        <v>18</v>
      </c>
      <c r="F2371" s="66" t="str">
        <f ca="1">OFFSET('ToU Table'!$B$6,'Data Export'!E2371-1,'Data Export'!D2371-1)</f>
        <v>Standard</v>
      </c>
      <c r="G2371" s="66">
        <v>90.99</v>
      </c>
      <c r="H2371" s="66">
        <v>344.91</v>
      </c>
      <c r="I2371" s="66">
        <v>80</v>
      </c>
    </row>
    <row r="2372" spans="2:9">
      <c r="B2372" s="64">
        <f t="shared" si="77"/>
        <v>45664</v>
      </c>
      <c r="C2372" s="65">
        <f t="shared" si="76"/>
        <v>3</v>
      </c>
      <c r="D2372" s="65">
        <f>IF(ISNUMBER(MATCH(B2372,Holidays!$E$5:$E$134,0)),1,'Data Export'!C2372)</f>
        <v>3</v>
      </c>
      <c r="E2372" s="66">
        <v>19</v>
      </c>
      <c r="F2372" s="66" t="str">
        <f ca="1">OFFSET('ToU Table'!$B$6,'Data Export'!E2372-1,'Data Export'!D2372-1)</f>
        <v>Peak</v>
      </c>
      <c r="G2372" s="66">
        <v>344.91</v>
      </c>
      <c r="H2372" s="66">
        <v>344.91</v>
      </c>
      <c r="I2372" s="66">
        <v>35</v>
      </c>
    </row>
    <row r="2373" spans="2:9">
      <c r="B2373" s="64">
        <f t="shared" si="77"/>
        <v>45664</v>
      </c>
      <c r="C2373" s="65">
        <f t="shared" si="76"/>
        <v>3</v>
      </c>
      <c r="D2373" s="65">
        <f>IF(ISNUMBER(MATCH(B2373,Holidays!$E$5:$E$134,0)),1,'Data Export'!C2373)</f>
        <v>3</v>
      </c>
      <c r="E2373" s="66">
        <v>20</v>
      </c>
      <c r="F2373" s="66" t="str">
        <f ca="1">OFFSET('ToU Table'!$B$6,'Data Export'!E2373-1,'Data Export'!D2373-1)</f>
        <v>Peak</v>
      </c>
      <c r="G2373" s="66">
        <v>344.91</v>
      </c>
      <c r="H2373" s="66">
        <v>344.91</v>
      </c>
      <c r="I2373" s="66">
        <v>15</v>
      </c>
    </row>
    <row r="2374" spans="2:9">
      <c r="B2374" s="64">
        <f t="shared" si="77"/>
        <v>45664</v>
      </c>
      <c r="C2374" s="65">
        <f t="shared" si="76"/>
        <v>3</v>
      </c>
      <c r="D2374" s="65">
        <f>IF(ISNUMBER(MATCH(B2374,Holidays!$E$5:$E$134,0)),1,'Data Export'!C2374)</f>
        <v>3</v>
      </c>
      <c r="E2374" s="66">
        <v>21</v>
      </c>
      <c r="F2374" s="66" t="str">
        <f ca="1">OFFSET('ToU Table'!$B$6,'Data Export'!E2374-1,'Data Export'!D2374-1)</f>
        <v>Peak</v>
      </c>
      <c r="G2374" s="66">
        <v>259.69</v>
      </c>
      <c r="H2374" s="66">
        <v>344.91</v>
      </c>
      <c r="I2374" s="66">
        <v>0</v>
      </c>
    </row>
    <row r="2375" spans="2:9">
      <c r="B2375" s="64">
        <f t="shared" si="77"/>
        <v>45664</v>
      </c>
      <c r="C2375" s="65">
        <f t="shared" si="76"/>
        <v>3</v>
      </c>
      <c r="D2375" s="65">
        <f>IF(ISNUMBER(MATCH(B2375,Holidays!$E$5:$E$134,0)),1,'Data Export'!C2375)</f>
        <v>3</v>
      </c>
      <c r="E2375" s="66">
        <v>22</v>
      </c>
      <c r="F2375" s="66" t="str">
        <f ca="1">OFFSET('ToU Table'!$B$6,'Data Export'!E2375-1,'Data Export'!D2375-1)</f>
        <v>Standard</v>
      </c>
      <c r="G2375" s="66">
        <v>222.58</v>
      </c>
      <c r="H2375" s="66">
        <v>250</v>
      </c>
      <c r="I2375" s="66">
        <v>0</v>
      </c>
    </row>
    <row r="2376" spans="2:9">
      <c r="B2376" s="64">
        <f t="shared" si="77"/>
        <v>45664</v>
      </c>
      <c r="C2376" s="65">
        <f t="shared" si="76"/>
        <v>3</v>
      </c>
      <c r="D2376" s="65">
        <f>IF(ISNUMBER(MATCH(B2376,Holidays!$E$5:$E$134,0)),1,'Data Export'!C2376)</f>
        <v>3</v>
      </c>
      <c r="E2376" s="66">
        <v>23</v>
      </c>
      <c r="F2376" s="66" t="str">
        <f ca="1">OFFSET('ToU Table'!$B$6,'Data Export'!E2376-1,'Data Export'!D2376-1)</f>
        <v>Off-peak</v>
      </c>
      <c r="G2376" s="66">
        <v>97.01</v>
      </c>
      <c r="H2376" s="66">
        <v>192.45</v>
      </c>
      <c r="I2376" s="66">
        <v>0</v>
      </c>
    </row>
    <row r="2377" spans="2:9">
      <c r="B2377" s="64">
        <f t="shared" si="77"/>
        <v>45664</v>
      </c>
      <c r="C2377" s="65">
        <f t="shared" si="76"/>
        <v>3</v>
      </c>
      <c r="D2377" s="65">
        <f>IF(ISNUMBER(MATCH(B2377,Holidays!$E$5:$E$134,0)),1,'Data Export'!C2377)</f>
        <v>3</v>
      </c>
      <c r="E2377" s="66">
        <v>24</v>
      </c>
      <c r="F2377" s="66" t="str">
        <f ca="1">OFFSET('ToU Table'!$B$6,'Data Export'!E2377-1,'Data Export'!D2377-1)</f>
        <v>Off-peak</v>
      </c>
      <c r="G2377" s="66">
        <v>93.38</v>
      </c>
      <c r="H2377" s="66">
        <v>192.45</v>
      </c>
      <c r="I2377" s="66">
        <v>30</v>
      </c>
    </row>
    <row r="2378" spans="2:9">
      <c r="B2378" s="64">
        <f t="shared" si="77"/>
        <v>45665</v>
      </c>
      <c r="C2378" s="65">
        <f t="shared" si="76"/>
        <v>4</v>
      </c>
      <c r="D2378" s="65">
        <f>IF(ISNUMBER(MATCH(B2378,Holidays!$E$5:$E$134,0)),1,'Data Export'!C2378)</f>
        <v>4</v>
      </c>
      <c r="E2378" s="66">
        <v>1</v>
      </c>
      <c r="F2378" s="66" t="str">
        <f ca="1">OFFSET('ToU Table'!$B$6,'Data Export'!E2378-1,'Data Export'!D2378-1)</f>
        <v>Off-peak</v>
      </c>
      <c r="G2378" s="66">
        <v>93.71</v>
      </c>
      <c r="H2378" s="66">
        <v>177.45</v>
      </c>
      <c r="I2378" s="66">
        <v>30</v>
      </c>
    </row>
    <row r="2379" spans="2:9">
      <c r="B2379" s="64">
        <f t="shared" si="77"/>
        <v>45665</v>
      </c>
      <c r="C2379" s="65">
        <f t="shared" si="76"/>
        <v>4</v>
      </c>
      <c r="D2379" s="65">
        <f>IF(ISNUMBER(MATCH(B2379,Holidays!$E$5:$E$134,0)),1,'Data Export'!C2379)</f>
        <v>4</v>
      </c>
      <c r="E2379" s="66">
        <v>2</v>
      </c>
      <c r="F2379" s="66" t="str">
        <f ca="1">OFFSET('ToU Table'!$B$6,'Data Export'!E2379-1,'Data Export'!D2379-1)</f>
        <v>Off-peak</v>
      </c>
      <c r="G2379" s="66">
        <v>93.13</v>
      </c>
      <c r="H2379" s="66">
        <v>177.45</v>
      </c>
      <c r="I2379" s="66">
        <v>32.4</v>
      </c>
    </row>
    <row r="2380" spans="2:9">
      <c r="B2380" s="64">
        <f t="shared" si="77"/>
        <v>45665</v>
      </c>
      <c r="C2380" s="65">
        <f t="shared" si="76"/>
        <v>4</v>
      </c>
      <c r="D2380" s="65">
        <f>IF(ISNUMBER(MATCH(B2380,Holidays!$E$5:$E$134,0)),1,'Data Export'!C2380)</f>
        <v>4</v>
      </c>
      <c r="E2380" s="66">
        <v>3</v>
      </c>
      <c r="F2380" s="66" t="str">
        <f ca="1">OFFSET('ToU Table'!$B$6,'Data Export'!E2380-1,'Data Export'!D2380-1)</f>
        <v>Off-peak</v>
      </c>
      <c r="G2380" s="66">
        <v>92.36</v>
      </c>
      <c r="H2380" s="66">
        <v>177.45</v>
      </c>
      <c r="I2380" s="66">
        <v>36.700000000000003</v>
      </c>
    </row>
    <row r="2381" spans="2:9">
      <c r="B2381" s="64">
        <f t="shared" si="77"/>
        <v>45665</v>
      </c>
      <c r="C2381" s="65">
        <f t="shared" si="76"/>
        <v>4</v>
      </c>
      <c r="D2381" s="65">
        <f>IF(ISNUMBER(MATCH(B2381,Holidays!$E$5:$E$134,0)),1,'Data Export'!C2381)</f>
        <v>4</v>
      </c>
      <c r="E2381" s="66">
        <v>4</v>
      </c>
      <c r="F2381" s="66" t="str">
        <f ca="1">OFFSET('ToU Table'!$B$6,'Data Export'!E2381-1,'Data Export'!D2381-1)</f>
        <v>Off-peak</v>
      </c>
      <c r="G2381" s="66">
        <v>93.33</v>
      </c>
      <c r="H2381" s="66">
        <v>177.45</v>
      </c>
      <c r="I2381" s="66">
        <v>36.700000000000003</v>
      </c>
    </row>
    <row r="2382" spans="2:9">
      <c r="B2382" s="64">
        <f t="shared" si="77"/>
        <v>45665</v>
      </c>
      <c r="C2382" s="65">
        <f t="shared" si="76"/>
        <v>4</v>
      </c>
      <c r="D2382" s="65">
        <f>IF(ISNUMBER(MATCH(B2382,Holidays!$E$5:$E$134,0)),1,'Data Export'!C2382)</f>
        <v>4</v>
      </c>
      <c r="E2382" s="66">
        <v>5</v>
      </c>
      <c r="F2382" s="66" t="str">
        <f ca="1">OFFSET('ToU Table'!$B$6,'Data Export'!E2382-1,'Data Export'!D2382-1)</f>
        <v>Off-peak</v>
      </c>
      <c r="G2382" s="66">
        <v>92.56</v>
      </c>
      <c r="H2382" s="66">
        <v>204.49</v>
      </c>
      <c r="I2382" s="66">
        <v>41.9</v>
      </c>
    </row>
    <row r="2383" spans="2:9">
      <c r="B2383" s="64">
        <f t="shared" si="77"/>
        <v>45665</v>
      </c>
      <c r="C2383" s="65">
        <f t="shared" si="76"/>
        <v>4</v>
      </c>
      <c r="D2383" s="65">
        <f>IF(ISNUMBER(MATCH(B2383,Holidays!$E$5:$E$134,0)),1,'Data Export'!C2383)</f>
        <v>4</v>
      </c>
      <c r="E2383" s="66">
        <v>6</v>
      </c>
      <c r="F2383" s="66" t="str">
        <f ca="1">OFFSET('ToU Table'!$B$6,'Data Export'!E2383-1,'Data Export'!D2383-1)</f>
        <v>Off-peak</v>
      </c>
      <c r="G2383" s="66">
        <v>147.80000000000001</v>
      </c>
      <c r="H2383" s="66">
        <v>280</v>
      </c>
      <c r="I2383" s="66">
        <v>40</v>
      </c>
    </row>
    <row r="2384" spans="2:9">
      <c r="B2384" s="64">
        <f t="shared" si="77"/>
        <v>45665</v>
      </c>
      <c r="C2384" s="65">
        <f t="shared" si="76"/>
        <v>4</v>
      </c>
      <c r="D2384" s="65">
        <f>IF(ISNUMBER(MATCH(B2384,Holidays!$E$5:$E$134,0)),1,'Data Export'!C2384)</f>
        <v>4</v>
      </c>
      <c r="E2384" s="66">
        <v>7</v>
      </c>
      <c r="F2384" s="66" t="str">
        <f ca="1">OFFSET('ToU Table'!$B$6,'Data Export'!E2384-1,'Data Export'!D2384-1)</f>
        <v>Standard</v>
      </c>
      <c r="G2384" s="66">
        <v>101</v>
      </c>
      <c r="H2384" s="66">
        <v>280</v>
      </c>
      <c r="I2384" s="66">
        <v>65</v>
      </c>
    </row>
    <row r="2385" spans="2:9">
      <c r="B2385" s="64">
        <f t="shared" si="77"/>
        <v>45665</v>
      </c>
      <c r="C2385" s="65">
        <f t="shared" si="76"/>
        <v>4</v>
      </c>
      <c r="D2385" s="65">
        <f>IF(ISNUMBER(MATCH(B2385,Holidays!$E$5:$E$134,0)),1,'Data Export'!C2385)</f>
        <v>4</v>
      </c>
      <c r="E2385" s="66">
        <v>8</v>
      </c>
      <c r="F2385" s="66" t="str">
        <f ca="1">OFFSET('ToU Table'!$B$6,'Data Export'!E2385-1,'Data Export'!D2385-1)</f>
        <v>Peak</v>
      </c>
      <c r="G2385" s="66">
        <v>70.989999999999995</v>
      </c>
      <c r="H2385" s="66">
        <v>280</v>
      </c>
      <c r="I2385" s="66">
        <v>130</v>
      </c>
    </row>
    <row r="2386" spans="2:9">
      <c r="B2386" s="64">
        <f t="shared" si="77"/>
        <v>45665</v>
      </c>
      <c r="C2386" s="65">
        <f t="shared" si="76"/>
        <v>4</v>
      </c>
      <c r="D2386" s="65">
        <f>IF(ISNUMBER(MATCH(B2386,Holidays!$E$5:$E$134,0)),1,'Data Export'!C2386)</f>
        <v>4</v>
      </c>
      <c r="E2386" s="66">
        <v>9</v>
      </c>
      <c r="F2386" s="66" t="str">
        <f ca="1">OFFSET('ToU Table'!$B$6,'Data Export'!E2386-1,'Data Export'!D2386-1)</f>
        <v>Peak</v>
      </c>
      <c r="G2386" s="66">
        <v>70.989999999999995</v>
      </c>
      <c r="H2386" s="66">
        <v>280</v>
      </c>
      <c r="I2386" s="66">
        <v>120</v>
      </c>
    </row>
    <row r="2387" spans="2:9">
      <c r="B2387" s="64">
        <f t="shared" si="77"/>
        <v>45665</v>
      </c>
      <c r="C2387" s="65">
        <f t="shared" si="76"/>
        <v>4</v>
      </c>
      <c r="D2387" s="65">
        <f>IF(ISNUMBER(MATCH(B2387,Holidays!$E$5:$E$134,0)),1,'Data Export'!C2387)</f>
        <v>4</v>
      </c>
      <c r="E2387" s="66">
        <v>10</v>
      </c>
      <c r="F2387" s="66" t="str">
        <f ca="1">OFFSET('ToU Table'!$B$6,'Data Export'!E2387-1,'Data Export'!D2387-1)</f>
        <v>Peak</v>
      </c>
      <c r="G2387" s="66">
        <v>69.489999999999995</v>
      </c>
      <c r="H2387" s="66">
        <v>131</v>
      </c>
      <c r="I2387" s="66">
        <v>125.4</v>
      </c>
    </row>
    <row r="2388" spans="2:9">
      <c r="B2388" s="64">
        <f t="shared" si="77"/>
        <v>45665</v>
      </c>
      <c r="C2388" s="65">
        <f t="shared" si="76"/>
        <v>4</v>
      </c>
      <c r="D2388" s="65">
        <f>IF(ISNUMBER(MATCH(B2388,Holidays!$E$5:$E$134,0)),1,'Data Export'!C2388)</f>
        <v>4</v>
      </c>
      <c r="E2388" s="66">
        <v>11</v>
      </c>
      <c r="F2388" s="66" t="str">
        <f ca="1">OFFSET('ToU Table'!$B$6,'Data Export'!E2388-1,'Data Export'!D2388-1)</f>
        <v>Standard</v>
      </c>
      <c r="G2388" s="66">
        <v>55.03</v>
      </c>
      <c r="H2388" s="66">
        <v>154.94999999999999</v>
      </c>
      <c r="I2388" s="66">
        <v>174.2</v>
      </c>
    </row>
    <row r="2389" spans="2:9">
      <c r="B2389" s="64">
        <f t="shared" si="77"/>
        <v>45665</v>
      </c>
      <c r="C2389" s="65">
        <f t="shared" si="76"/>
        <v>4</v>
      </c>
      <c r="D2389" s="65">
        <f>IF(ISNUMBER(MATCH(B2389,Holidays!$E$5:$E$134,0)),1,'Data Export'!C2389)</f>
        <v>4</v>
      </c>
      <c r="E2389" s="66">
        <v>12</v>
      </c>
      <c r="F2389" s="66" t="str">
        <f ca="1">OFFSET('ToU Table'!$B$6,'Data Export'!E2389-1,'Data Export'!D2389-1)</f>
        <v>Standard</v>
      </c>
      <c r="G2389" s="66">
        <v>55.03</v>
      </c>
      <c r="H2389" s="66">
        <v>154.94999999999999</v>
      </c>
      <c r="I2389" s="66">
        <v>174.2</v>
      </c>
    </row>
    <row r="2390" spans="2:9">
      <c r="B2390" s="64">
        <f t="shared" si="77"/>
        <v>45665</v>
      </c>
      <c r="C2390" s="65">
        <f t="shared" si="76"/>
        <v>4</v>
      </c>
      <c r="D2390" s="65">
        <f>IF(ISNUMBER(MATCH(B2390,Holidays!$E$5:$E$134,0)),1,'Data Export'!C2390)</f>
        <v>4</v>
      </c>
      <c r="E2390" s="66">
        <v>13</v>
      </c>
      <c r="F2390" s="66" t="str">
        <f ca="1">OFFSET('ToU Table'!$B$6,'Data Export'!E2390-1,'Data Export'!D2390-1)</f>
        <v>Standard</v>
      </c>
      <c r="G2390" s="66">
        <v>55.03</v>
      </c>
      <c r="H2390" s="66">
        <v>154.94999999999999</v>
      </c>
      <c r="I2390" s="66">
        <v>174.2</v>
      </c>
    </row>
    <row r="2391" spans="2:9">
      <c r="B2391" s="64">
        <f t="shared" si="77"/>
        <v>45665</v>
      </c>
      <c r="C2391" s="65">
        <f t="shared" si="76"/>
        <v>4</v>
      </c>
      <c r="D2391" s="65">
        <f>IF(ISNUMBER(MATCH(B2391,Holidays!$E$5:$E$134,0)),1,'Data Export'!C2391)</f>
        <v>4</v>
      </c>
      <c r="E2391" s="66">
        <v>14</v>
      </c>
      <c r="F2391" s="66" t="str">
        <f ca="1">OFFSET('ToU Table'!$B$6,'Data Export'!E2391-1,'Data Export'!D2391-1)</f>
        <v>Standard</v>
      </c>
      <c r="G2391" s="66">
        <v>55.03</v>
      </c>
      <c r="H2391" s="66">
        <v>154.94999999999999</v>
      </c>
      <c r="I2391" s="66">
        <v>174.2</v>
      </c>
    </row>
    <row r="2392" spans="2:9">
      <c r="B2392" s="64">
        <f t="shared" si="77"/>
        <v>45665</v>
      </c>
      <c r="C2392" s="65">
        <f t="shared" si="76"/>
        <v>4</v>
      </c>
      <c r="D2392" s="65">
        <f>IF(ISNUMBER(MATCH(B2392,Holidays!$E$5:$E$134,0)),1,'Data Export'!C2392)</f>
        <v>4</v>
      </c>
      <c r="E2392" s="66">
        <v>15</v>
      </c>
      <c r="F2392" s="66" t="str">
        <f ca="1">OFFSET('ToU Table'!$B$6,'Data Export'!E2392-1,'Data Export'!D2392-1)</f>
        <v>Standard</v>
      </c>
      <c r="G2392" s="66">
        <v>55.03</v>
      </c>
      <c r="H2392" s="66">
        <v>154.94999999999999</v>
      </c>
      <c r="I2392" s="66">
        <v>174.2</v>
      </c>
    </row>
    <row r="2393" spans="2:9">
      <c r="B2393" s="64">
        <f t="shared" si="77"/>
        <v>45665</v>
      </c>
      <c r="C2393" s="65">
        <f t="shared" si="76"/>
        <v>4</v>
      </c>
      <c r="D2393" s="65">
        <f>IF(ISNUMBER(MATCH(B2393,Holidays!$E$5:$E$134,0)),1,'Data Export'!C2393)</f>
        <v>4</v>
      </c>
      <c r="E2393" s="66">
        <v>16</v>
      </c>
      <c r="F2393" s="66" t="str">
        <f ca="1">OFFSET('ToU Table'!$B$6,'Data Export'!E2393-1,'Data Export'!D2393-1)</f>
        <v>Standard</v>
      </c>
      <c r="G2393" s="66">
        <v>55.03</v>
      </c>
      <c r="H2393" s="66">
        <v>237.5</v>
      </c>
      <c r="I2393" s="66">
        <v>179.2</v>
      </c>
    </row>
    <row r="2394" spans="2:9">
      <c r="B2394" s="64">
        <f t="shared" si="77"/>
        <v>45665</v>
      </c>
      <c r="C2394" s="65">
        <f t="shared" si="76"/>
        <v>4</v>
      </c>
      <c r="D2394" s="65">
        <f>IF(ISNUMBER(MATCH(B2394,Holidays!$E$5:$E$134,0)),1,'Data Export'!C2394)</f>
        <v>4</v>
      </c>
      <c r="E2394" s="66">
        <v>17</v>
      </c>
      <c r="F2394" s="66" t="str">
        <f ca="1">OFFSET('ToU Table'!$B$6,'Data Export'!E2394-1,'Data Export'!D2394-1)</f>
        <v>Standard</v>
      </c>
      <c r="G2394" s="66">
        <v>55.07</v>
      </c>
      <c r="H2394" s="66">
        <v>251.67</v>
      </c>
      <c r="I2394" s="66">
        <v>185.4</v>
      </c>
    </row>
    <row r="2395" spans="2:9">
      <c r="B2395" s="64">
        <f t="shared" si="77"/>
        <v>45665</v>
      </c>
      <c r="C2395" s="65">
        <f t="shared" si="76"/>
        <v>4</v>
      </c>
      <c r="D2395" s="65">
        <f>IF(ISNUMBER(MATCH(B2395,Holidays!$E$5:$E$134,0)),1,'Data Export'!C2395)</f>
        <v>4</v>
      </c>
      <c r="E2395" s="66">
        <v>18</v>
      </c>
      <c r="F2395" s="66" t="str">
        <f ca="1">OFFSET('ToU Table'!$B$6,'Data Export'!E2395-1,'Data Export'!D2395-1)</f>
        <v>Standard</v>
      </c>
      <c r="G2395" s="66">
        <v>81</v>
      </c>
      <c r="H2395" s="66">
        <v>347.5</v>
      </c>
      <c r="I2395" s="66">
        <v>90</v>
      </c>
    </row>
    <row r="2396" spans="2:9">
      <c r="B2396" s="64">
        <f t="shared" si="77"/>
        <v>45665</v>
      </c>
      <c r="C2396" s="65">
        <f t="shared" si="76"/>
        <v>4</v>
      </c>
      <c r="D2396" s="65">
        <f>IF(ISNUMBER(MATCH(B2396,Holidays!$E$5:$E$134,0)),1,'Data Export'!C2396)</f>
        <v>4</v>
      </c>
      <c r="E2396" s="66">
        <v>19</v>
      </c>
      <c r="F2396" s="66" t="str">
        <f ca="1">OFFSET('ToU Table'!$B$6,'Data Export'!E2396-1,'Data Export'!D2396-1)</f>
        <v>Peak</v>
      </c>
      <c r="G2396" s="66">
        <v>347.5</v>
      </c>
      <c r="H2396" s="66">
        <v>347.5</v>
      </c>
      <c r="I2396" s="66">
        <v>34</v>
      </c>
    </row>
    <row r="2397" spans="2:9">
      <c r="B2397" s="64">
        <f t="shared" si="77"/>
        <v>45665</v>
      </c>
      <c r="C2397" s="65">
        <f t="shared" si="76"/>
        <v>4</v>
      </c>
      <c r="D2397" s="65">
        <f>IF(ISNUMBER(MATCH(B2397,Holidays!$E$5:$E$134,0)),1,'Data Export'!C2397)</f>
        <v>4</v>
      </c>
      <c r="E2397" s="66">
        <v>20</v>
      </c>
      <c r="F2397" s="66" t="str">
        <f ca="1">OFFSET('ToU Table'!$B$6,'Data Export'!E2397-1,'Data Export'!D2397-1)</f>
        <v>Peak</v>
      </c>
      <c r="G2397" s="66">
        <v>347.5</v>
      </c>
      <c r="H2397" s="66">
        <v>347.5</v>
      </c>
      <c r="I2397" s="66">
        <v>24</v>
      </c>
    </row>
    <row r="2398" spans="2:9">
      <c r="B2398" s="64">
        <f t="shared" si="77"/>
        <v>45665</v>
      </c>
      <c r="C2398" s="65">
        <f t="shared" si="76"/>
        <v>4</v>
      </c>
      <c r="D2398" s="65">
        <f>IF(ISNUMBER(MATCH(B2398,Holidays!$E$5:$E$134,0)),1,'Data Export'!C2398)</f>
        <v>4</v>
      </c>
      <c r="E2398" s="66">
        <v>21</v>
      </c>
      <c r="F2398" s="66" t="str">
        <f ca="1">OFFSET('ToU Table'!$B$6,'Data Export'!E2398-1,'Data Export'!D2398-1)</f>
        <v>Peak</v>
      </c>
      <c r="G2398" s="66">
        <v>347.5</v>
      </c>
      <c r="H2398" s="66">
        <v>347.5</v>
      </c>
      <c r="I2398" s="66">
        <v>0</v>
      </c>
    </row>
    <row r="2399" spans="2:9">
      <c r="B2399" s="64">
        <f t="shared" si="77"/>
        <v>45665</v>
      </c>
      <c r="C2399" s="65">
        <f t="shared" si="76"/>
        <v>4</v>
      </c>
      <c r="D2399" s="65">
        <f>IF(ISNUMBER(MATCH(B2399,Holidays!$E$5:$E$134,0)),1,'Data Export'!C2399)</f>
        <v>4</v>
      </c>
      <c r="E2399" s="66">
        <v>22</v>
      </c>
      <c r="F2399" s="66" t="str">
        <f ca="1">OFFSET('ToU Table'!$B$6,'Data Export'!E2399-1,'Data Export'!D2399-1)</f>
        <v>Standard</v>
      </c>
      <c r="G2399" s="66">
        <v>248.87</v>
      </c>
      <c r="H2399" s="66">
        <v>250</v>
      </c>
      <c r="I2399" s="66">
        <v>0</v>
      </c>
    </row>
    <row r="2400" spans="2:9">
      <c r="B2400" s="64">
        <f t="shared" si="77"/>
        <v>45665</v>
      </c>
      <c r="C2400" s="65">
        <f t="shared" si="76"/>
        <v>4</v>
      </c>
      <c r="D2400" s="65">
        <f>IF(ISNUMBER(MATCH(B2400,Holidays!$E$5:$E$134,0)),1,'Data Export'!C2400)</f>
        <v>4</v>
      </c>
      <c r="E2400" s="66">
        <v>23</v>
      </c>
      <c r="F2400" s="66" t="str">
        <f ca="1">OFFSET('ToU Table'!$B$6,'Data Export'!E2400-1,'Data Export'!D2400-1)</f>
        <v>Off-peak</v>
      </c>
      <c r="G2400" s="66">
        <v>101</v>
      </c>
      <c r="H2400" s="66">
        <v>188.96</v>
      </c>
      <c r="I2400" s="66">
        <v>23.1</v>
      </c>
    </row>
    <row r="2401" spans="2:9">
      <c r="B2401" s="64">
        <f t="shared" si="77"/>
        <v>45665</v>
      </c>
      <c r="C2401" s="65">
        <f t="shared" si="76"/>
        <v>4</v>
      </c>
      <c r="D2401" s="65">
        <f>IF(ISNUMBER(MATCH(B2401,Holidays!$E$5:$E$134,0)),1,'Data Export'!C2401)</f>
        <v>4</v>
      </c>
      <c r="E2401" s="66">
        <v>24</v>
      </c>
      <c r="F2401" s="66" t="str">
        <f ca="1">OFFSET('ToU Table'!$B$6,'Data Export'!E2401-1,'Data Export'!D2401-1)</f>
        <v>Off-peak</v>
      </c>
      <c r="G2401" s="66">
        <v>98.34</v>
      </c>
      <c r="H2401" s="66">
        <v>188.94</v>
      </c>
      <c r="I2401" s="66">
        <v>37.1</v>
      </c>
    </row>
    <row r="2402" spans="2:9">
      <c r="B2402" s="64">
        <f t="shared" si="77"/>
        <v>45666</v>
      </c>
      <c r="C2402" s="65">
        <f t="shared" si="76"/>
        <v>5</v>
      </c>
      <c r="D2402" s="65">
        <f>IF(ISNUMBER(MATCH(B2402,Holidays!$E$5:$E$134,0)),1,'Data Export'!C2402)</f>
        <v>5</v>
      </c>
      <c r="E2402" s="66">
        <v>1</v>
      </c>
      <c r="F2402" s="66" t="str">
        <f ca="1">OFFSET('ToU Table'!$B$6,'Data Export'!E2402-1,'Data Export'!D2402-1)</f>
        <v>Off-peak</v>
      </c>
      <c r="G2402" s="66">
        <v>109.38</v>
      </c>
      <c r="H2402" s="66">
        <v>165.82</v>
      </c>
      <c r="I2402" s="66">
        <v>49.4</v>
      </c>
    </row>
    <row r="2403" spans="2:9">
      <c r="B2403" s="64">
        <f t="shared" si="77"/>
        <v>45666</v>
      </c>
      <c r="C2403" s="65">
        <f t="shared" si="76"/>
        <v>5</v>
      </c>
      <c r="D2403" s="65">
        <f>IF(ISNUMBER(MATCH(B2403,Holidays!$E$5:$E$134,0)),1,'Data Export'!C2403)</f>
        <v>5</v>
      </c>
      <c r="E2403" s="66">
        <v>2</v>
      </c>
      <c r="F2403" s="66" t="str">
        <f ca="1">OFFSET('ToU Table'!$B$6,'Data Export'!E2403-1,'Data Export'!D2403-1)</f>
        <v>Off-peak</v>
      </c>
      <c r="G2403" s="66">
        <v>108.85</v>
      </c>
      <c r="H2403" s="66">
        <v>165.84</v>
      </c>
      <c r="I2403" s="66">
        <v>57.6</v>
      </c>
    </row>
    <row r="2404" spans="2:9">
      <c r="B2404" s="64">
        <f t="shared" si="77"/>
        <v>45666</v>
      </c>
      <c r="C2404" s="65">
        <f t="shared" si="76"/>
        <v>5</v>
      </c>
      <c r="D2404" s="65">
        <f>IF(ISNUMBER(MATCH(B2404,Holidays!$E$5:$E$134,0)),1,'Data Export'!C2404)</f>
        <v>5</v>
      </c>
      <c r="E2404" s="66">
        <v>3</v>
      </c>
      <c r="F2404" s="66" t="str">
        <f ca="1">OFFSET('ToU Table'!$B$6,'Data Export'!E2404-1,'Data Export'!D2404-1)</f>
        <v>Off-peak</v>
      </c>
      <c r="G2404" s="66">
        <v>106.73</v>
      </c>
      <c r="H2404" s="66">
        <v>165.85</v>
      </c>
      <c r="I2404" s="66">
        <v>65.900000000000006</v>
      </c>
    </row>
    <row r="2405" spans="2:9">
      <c r="B2405" s="64">
        <f t="shared" si="77"/>
        <v>45666</v>
      </c>
      <c r="C2405" s="65">
        <f t="shared" si="76"/>
        <v>5</v>
      </c>
      <c r="D2405" s="65">
        <f>IF(ISNUMBER(MATCH(B2405,Holidays!$E$5:$E$134,0)),1,'Data Export'!C2405)</f>
        <v>5</v>
      </c>
      <c r="E2405" s="66">
        <v>4</v>
      </c>
      <c r="F2405" s="66" t="str">
        <f ca="1">OFFSET('ToU Table'!$B$6,'Data Export'!E2405-1,'Data Export'!D2405-1)</f>
        <v>Off-peak</v>
      </c>
      <c r="G2405" s="66">
        <v>109.38</v>
      </c>
      <c r="H2405" s="66">
        <v>165.86</v>
      </c>
      <c r="I2405" s="66">
        <v>65.900000000000006</v>
      </c>
    </row>
    <row r="2406" spans="2:9">
      <c r="B2406" s="64">
        <f t="shared" si="77"/>
        <v>45666</v>
      </c>
      <c r="C2406" s="65">
        <f t="shared" si="76"/>
        <v>5</v>
      </c>
      <c r="D2406" s="65">
        <f>IF(ISNUMBER(MATCH(B2406,Holidays!$E$5:$E$134,0)),1,'Data Export'!C2406)</f>
        <v>5</v>
      </c>
      <c r="E2406" s="66">
        <v>5</v>
      </c>
      <c r="F2406" s="66" t="str">
        <f ca="1">OFFSET('ToU Table'!$B$6,'Data Export'!E2406-1,'Data Export'!D2406-1)</f>
        <v>Off-peak</v>
      </c>
      <c r="G2406" s="66">
        <v>107.26</v>
      </c>
      <c r="H2406" s="66">
        <v>204.57</v>
      </c>
      <c r="I2406" s="66">
        <v>71</v>
      </c>
    </row>
    <row r="2407" spans="2:9">
      <c r="B2407" s="64">
        <f t="shared" si="77"/>
        <v>45666</v>
      </c>
      <c r="C2407" s="65">
        <f t="shared" si="76"/>
        <v>5</v>
      </c>
      <c r="D2407" s="65">
        <f>IF(ISNUMBER(MATCH(B2407,Holidays!$E$5:$E$134,0)),1,'Data Export'!C2407)</f>
        <v>5</v>
      </c>
      <c r="E2407" s="66">
        <v>6</v>
      </c>
      <c r="F2407" s="66" t="str">
        <f ca="1">OFFSET('ToU Table'!$B$6,'Data Export'!E2407-1,'Data Export'!D2407-1)</f>
        <v>Off-peak</v>
      </c>
      <c r="G2407" s="66">
        <v>274.31</v>
      </c>
      <c r="H2407" s="66">
        <v>279.75</v>
      </c>
      <c r="I2407" s="66">
        <v>42</v>
      </c>
    </row>
    <row r="2408" spans="2:9">
      <c r="B2408" s="64">
        <f t="shared" si="77"/>
        <v>45666</v>
      </c>
      <c r="C2408" s="65">
        <f t="shared" si="76"/>
        <v>5</v>
      </c>
      <c r="D2408" s="65">
        <f>IF(ISNUMBER(MATCH(B2408,Holidays!$E$5:$E$134,0)),1,'Data Export'!C2408)</f>
        <v>5</v>
      </c>
      <c r="E2408" s="66">
        <v>7</v>
      </c>
      <c r="F2408" s="66" t="str">
        <f ca="1">OFFSET('ToU Table'!$B$6,'Data Export'!E2408-1,'Data Export'!D2408-1)</f>
        <v>Standard</v>
      </c>
      <c r="G2408" s="66">
        <v>111</v>
      </c>
      <c r="H2408" s="66">
        <v>279.7</v>
      </c>
      <c r="I2408" s="66">
        <v>82</v>
      </c>
    </row>
    <row r="2409" spans="2:9">
      <c r="B2409" s="64">
        <f t="shared" si="77"/>
        <v>45666</v>
      </c>
      <c r="C2409" s="65">
        <f t="shared" si="76"/>
        <v>5</v>
      </c>
      <c r="D2409" s="65">
        <f>IF(ISNUMBER(MATCH(B2409,Holidays!$E$5:$E$134,0)),1,'Data Export'!C2409)</f>
        <v>5</v>
      </c>
      <c r="E2409" s="66">
        <v>8</v>
      </c>
      <c r="F2409" s="66" t="str">
        <f ca="1">OFFSET('ToU Table'!$B$6,'Data Export'!E2409-1,'Data Export'!D2409-1)</f>
        <v>Peak</v>
      </c>
      <c r="G2409" s="66">
        <v>81</v>
      </c>
      <c r="H2409" s="66">
        <v>279.57</v>
      </c>
      <c r="I2409" s="66">
        <v>137</v>
      </c>
    </row>
    <row r="2410" spans="2:9">
      <c r="B2410" s="64">
        <f t="shared" si="77"/>
        <v>45666</v>
      </c>
      <c r="C2410" s="65">
        <f t="shared" si="76"/>
        <v>5</v>
      </c>
      <c r="D2410" s="65">
        <f>IF(ISNUMBER(MATCH(B2410,Holidays!$E$5:$E$134,0)),1,'Data Export'!C2410)</f>
        <v>5</v>
      </c>
      <c r="E2410" s="66">
        <v>9</v>
      </c>
      <c r="F2410" s="66" t="str">
        <f ca="1">OFFSET('ToU Table'!$B$6,'Data Export'!E2410-1,'Data Export'!D2410-1)</f>
        <v>Peak</v>
      </c>
      <c r="G2410" s="66">
        <v>81</v>
      </c>
      <c r="H2410" s="66">
        <v>279.43</v>
      </c>
      <c r="I2410" s="66">
        <v>112</v>
      </c>
    </row>
    <row r="2411" spans="2:9">
      <c r="B2411" s="64">
        <f t="shared" si="77"/>
        <v>45666</v>
      </c>
      <c r="C2411" s="65">
        <f t="shared" ref="C2411:C2474" si="78">WEEKDAY(B2411)</f>
        <v>5</v>
      </c>
      <c r="D2411" s="65">
        <f>IF(ISNUMBER(MATCH(B2411,Holidays!$E$5:$E$134,0)),1,'Data Export'!C2411)</f>
        <v>5</v>
      </c>
      <c r="E2411" s="66">
        <v>10</v>
      </c>
      <c r="F2411" s="66" t="str">
        <f ca="1">OFFSET('ToU Table'!$B$6,'Data Export'!E2411-1,'Data Export'!D2411-1)</f>
        <v>Peak</v>
      </c>
      <c r="G2411" s="66">
        <v>71</v>
      </c>
      <c r="H2411" s="66">
        <v>150</v>
      </c>
      <c r="I2411" s="66">
        <v>135.80000000000001</v>
      </c>
    </row>
    <row r="2412" spans="2:9">
      <c r="B2412" s="64">
        <f t="shared" si="77"/>
        <v>45666</v>
      </c>
      <c r="C2412" s="65">
        <f t="shared" si="78"/>
        <v>5</v>
      </c>
      <c r="D2412" s="65">
        <f>IF(ISNUMBER(MATCH(B2412,Holidays!$E$5:$E$134,0)),1,'Data Export'!C2412)</f>
        <v>5</v>
      </c>
      <c r="E2412" s="66">
        <v>11</v>
      </c>
      <c r="F2412" s="66" t="str">
        <f ca="1">OFFSET('ToU Table'!$B$6,'Data Export'!E2412-1,'Data Export'!D2412-1)</f>
        <v>Standard</v>
      </c>
      <c r="G2412" s="66">
        <v>58.06</v>
      </c>
      <c r="H2412" s="66">
        <v>150</v>
      </c>
      <c r="I2412" s="66">
        <v>175.4</v>
      </c>
    </row>
    <row r="2413" spans="2:9">
      <c r="B2413" s="64">
        <f t="shared" si="77"/>
        <v>45666</v>
      </c>
      <c r="C2413" s="65">
        <f t="shared" si="78"/>
        <v>5</v>
      </c>
      <c r="D2413" s="65">
        <f>IF(ISNUMBER(MATCH(B2413,Holidays!$E$5:$E$134,0)),1,'Data Export'!C2413)</f>
        <v>5</v>
      </c>
      <c r="E2413" s="66">
        <v>12</v>
      </c>
      <c r="F2413" s="66" t="str">
        <f ca="1">OFFSET('ToU Table'!$B$6,'Data Export'!E2413-1,'Data Export'!D2413-1)</f>
        <v>Standard</v>
      </c>
      <c r="G2413" s="66">
        <v>58.07</v>
      </c>
      <c r="H2413" s="66">
        <v>150</v>
      </c>
      <c r="I2413" s="66">
        <v>175.4</v>
      </c>
    </row>
    <row r="2414" spans="2:9">
      <c r="B2414" s="64">
        <f t="shared" si="77"/>
        <v>45666</v>
      </c>
      <c r="C2414" s="65">
        <f t="shared" si="78"/>
        <v>5</v>
      </c>
      <c r="D2414" s="65">
        <f>IF(ISNUMBER(MATCH(B2414,Holidays!$E$5:$E$134,0)),1,'Data Export'!C2414)</f>
        <v>5</v>
      </c>
      <c r="E2414" s="66">
        <v>13</v>
      </c>
      <c r="F2414" s="66" t="str">
        <f ca="1">OFFSET('ToU Table'!$B$6,'Data Export'!E2414-1,'Data Export'!D2414-1)</f>
        <v>Standard</v>
      </c>
      <c r="G2414" s="66">
        <v>58.09</v>
      </c>
      <c r="H2414" s="66">
        <v>150</v>
      </c>
      <c r="I2414" s="66">
        <v>155.4</v>
      </c>
    </row>
    <row r="2415" spans="2:9">
      <c r="B2415" s="64">
        <f t="shared" si="77"/>
        <v>45666</v>
      </c>
      <c r="C2415" s="65">
        <f t="shared" si="78"/>
        <v>5</v>
      </c>
      <c r="D2415" s="65">
        <f>IF(ISNUMBER(MATCH(B2415,Holidays!$E$5:$E$134,0)),1,'Data Export'!C2415)</f>
        <v>5</v>
      </c>
      <c r="E2415" s="66">
        <v>14</v>
      </c>
      <c r="F2415" s="66" t="str">
        <f ca="1">OFFSET('ToU Table'!$B$6,'Data Export'!E2415-1,'Data Export'!D2415-1)</f>
        <v>Standard</v>
      </c>
      <c r="G2415" s="66">
        <v>58.09</v>
      </c>
      <c r="H2415" s="66">
        <v>150</v>
      </c>
      <c r="I2415" s="66">
        <v>155.4</v>
      </c>
    </row>
    <row r="2416" spans="2:9">
      <c r="B2416" s="64">
        <f t="shared" si="77"/>
        <v>45666</v>
      </c>
      <c r="C2416" s="65">
        <f t="shared" si="78"/>
        <v>5</v>
      </c>
      <c r="D2416" s="65">
        <f>IF(ISNUMBER(MATCH(B2416,Holidays!$E$5:$E$134,0)),1,'Data Export'!C2416)</f>
        <v>5</v>
      </c>
      <c r="E2416" s="66">
        <v>15</v>
      </c>
      <c r="F2416" s="66" t="str">
        <f ca="1">OFFSET('ToU Table'!$B$6,'Data Export'!E2416-1,'Data Export'!D2416-1)</f>
        <v>Standard</v>
      </c>
      <c r="G2416" s="66">
        <v>58.1</v>
      </c>
      <c r="H2416" s="66">
        <v>165.65</v>
      </c>
      <c r="I2416" s="66">
        <v>157.4</v>
      </c>
    </row>
    <row r="2417" spans="2:9">
      <c r="B2417" s="64">
        <f t="shared" si="77"/>
        <v>45666</v>
      </c>
      <c r="C2417" s="65">
        <f t="shared" si="78"/>
        <v>5</v>
      </c>
      <c r="D2417" s="65">
        <f>IF(ISNUMBER(MATCH(B2417,Holidays!$E$5:$E$134,0)),1,'Data Export'!C2417)</f>
        <v>5</v>
      </c>
      <c r="E2417" s="66">
        <v>16</v>
      </c>
      <c r="F2417" s="66" t="str">
        <f ca="1">OFFSET('ToU Table'!$B$6,'Data Export'!E2417-1,'Data Export'!D2417-1)</f>
        <v>Standard</v>
      </c>
      <c r="G2417" s="66">
        <v>71</v>
      </c>
      <c r="H2417" s="66">
        <v>189.53</v>
      </c>
      <c r="I2417" s="66">
        <v>142.4</v>
      </c>
    </row>
    <row r="2418" spans="2:9">
      <c r="B2418" s="64">
        <f t="shared" si="77"/>
        <v>45666</v>
      </c>
      <c r="C2418" s="65">
        <f t="shared" si="78"/>
        <v>5</v>
      </c>
      <c r="D2418" s="65">
        <f>IF(ISNUMBER(MATCH(B2418,Holidays!$E$5:$E$134,0)),1,'Data Export'!C2418)</f>
        <v>5</v>
      </c>
      <c r="E2418" s="66">
        <v>17</v>
      </c>
      <c r="F2418" s="66" t="str">
        <f ca="1">OFFSET('ToU Table'!$B$6,'Data Export'!E2418-1,'Data Export'!D2418-1)</f>
        <v>Standard</v>
      </c>
      <c r="G2418" s="66">
        <v>81</v>
      </c>
      <c r="H2418" s="66">
        <v>253.64</v>
      </c>
      <c r="I2418" s="66">
        <v>127.4</v>
      </c>
    </row>
    <row r="2419" spans="2:9">
      <c r="B2419" s="64">
        <f t="shared" si="77"/>
        <v>45666</v>
      </c>
      <c r="C2419" s="65">
        <f t="shared" si="78"/>
        <v>5</v>
      </c>
      <c r="D2419" s="65">
        <f>IF(ISNUMBER(MATCH(B2419,Holidays!$E$5:$E$134,0)),1,'Data Export'!C2419)</f>
        <v>5</v>
      </c>
      <c r="E2419" s="66">
        <v>18</v>
      </c>
      <c r="F2419" s="66" t="str">
        <f ca="1">OFFSET('ToU Table'!$B$6,'Data Export'!E2419-1,'Data Export'!D2419-1)</f>
        <v>Standard</v>
      </c>
      <c r="G2419" s="66">
        <v>349.6</v>
      </c>
      <c r="H2419" s="66">
        <v>349.6</v>
      </c>
      <c r="I2419" s="66">
        <v>32</v>
      </c>
    </row>
    <row r="2420" spans="2:9">
      <c r="B2420" s="64">
        <f t="shared" si="77"/>
        <v>45666</v>
      </c>
      <c r="C2420" s="65">
        <f t="shared" si="78"/>
        <v>5</v>
      </c>
      <c r="D2420" s="65">
        <f>IF(ISNUMBER(MATCH(B2420,Holidays!$E$5:$E$134,0)),1,'Data Export'!C2420)</f>
        <v>5</v>
      </c>
      <c r="E2420" s="66">
        <v>19</v>
      </c>
      <c r="F2420" s="66" t="str">
        <f ca="1">OFFSET('ToU Table'!$B$6,'Data Export'!E2420-1,'Data Export'!D2420-1)</f>
        <v>Peak</v>
      </c>
      <c r="G2420" s="66">
        <v>349.6</v>
      </c>
      <c r="H2420" s="66">
        <v>349.6</v>
      </c>
      <c r="I2420" s="66">
        <v>5.5</v>
      </c>
    </row>
    <row r="2421" spans="2:9">
      <c r="B2421" s="64">
        <f t="shared" si="77"/>
        <v>45666</v>
      </c>
      <c r="C2421" s="65">
        <f t="shared" si="78"/>
        <v>5</v>
      </c>
      <c r="D2421" s="65">
        <f>IF(ISNUMBER(MATCH(B2421,Holidays!$E$5:$E$134,0)),1,'Data Export'!C2421)</f>
        <v>5</v>
      </c>
      <c r="E2421" s="66">
        <v>20</v>
      </c>
      <c r="F2421" s="66" t="str">
        <f ca="1">OFFSET('ToU Table'!$B$6,'Data Export'!E2421-1,'Data Export'!D2421-1)</f>
        <v>Peak</v>
      </c>
      <c r="G2421" s="66">
        <v>349.6</v>
      </c>
      <c r="H2421" s="66">
        <v>349.6</v>
      </c>
      <c r="I2421" s="66">
        <v>5.5</v>
      </c>
    </row>
    <row r="2422" spans="2:9">
      <c r="B2422" s="64">
        <f t="shared" si="77"/>
        <v>45666</v>
      </c>
      <c r="C2422" s="65">
        <f t="shared" si="78"/>
        <v>5</v>
      </c>
      <c r="D2422" s="65">
        <f>IF(ISNUMBER(MATCH(B2422,Holidays!$E$5:$E$134,0)),1,'Data Export'!C2422)</f>
        <v>5</v>
      </c>
      <c r="E2422" s="66">
        <v>21</v>
      </c>
      <c r="F2422" s="66" t="str">
        <f ca="1">OFFSET('ToU Table'!$B$6,'Data Export'!E2422-1,'Data Export'!D2422-1)</f>
        <v>Peak</v>
      </c>
      <c r="G2422" s="66">
        <v>349.6</v>
      </c>
      <c r="H2422" s="66">
        <v>349.6</v>
      </c>
      <c r="I2422" s="66">
        <v>5.5</v>
      </c>
    </row>
    <row r="2423" spans="2:9">
      <c r="B2423" s="64">
        <f t="shared" si="77"/>
        <v>45666</v>
      </c>
      <c r="C2423" s="65">
        <f t="shared" si="78"/>
        <v>5</v>
      </c>
      <c r="D2423" s="65">
        <f>IF(ISNUMBER(MATCH(B2423,Holidays!$E$5:$E$134,0)),1,'Data Export'!C2423)</f>
        <v>5</v>
      </c>
      <c r="E2423" s="66">
        <v>22</v>
      </c>
      <c r="F2423" s="66" t="str">
        <f ca="1">OFFSET('ToU Table'!$B$6,'Data Export'!E2423-1,'Data Export'!D2423-1)</f>
        <v>Standard</v>
      </c>
      <c r="G2423" s="66">
        <v>349.56</v>
      </c>
      <c r="H2423" s="66">
        <v>349.56</v>
      </c>
      <c r="I2423" s="66">
        <v>5.5</v>
      </c>
    </row>
    <row r="2424" spans="2:9">
      <c r="B2424" s="64">
        <f t="shared" si="77"/>
        <v>45666</v>
      </c>
      <c r="C2424" s="65">
        <f t="shared" si="78"/>
        <v>5</v>
      </c>
      <c r="D2424" s="65">
        <f>IF(ISNUMBER(MATCH(B2424,Holidays!$E$5:$E$134,0)),1,'Data Export'!C2424)</f>
        <v>5</v>
      </c>
      <c r="E2424" s="66">
        <v>23</v>
      </c>
      <c r="F2424" s="66" t="str">
        <f ca="1">OFFSET('ToU Table'!$B$6,'Data Export'!E2424-1,'Data Export'!D2424-1)</f>
        <v>Off-peak</v>
      </c>
      <c r="G2424" s="66">
        <v>161.58000000000001</v>
      </c>
      <c r="H2424" s="66">
        <v>179.07</v>
      </c>
      <c r="I2424" s="66">
        <v>7.8</v>
      </c>
    </row>
    <row r="2425" spans="2:9">
      <c r="B2425" s="64">
        <f t="shared" si="77"/>
        <v>45666</v>
      </c>
      <c r="C2425" s="65">
        <f t="shared" si="78"/>
        <v>5</v>
      </c>
      <c r="D2425" s="65">
        <f>IF(ISNUMBER(MATCH(B2425,Holidays!$E$5:$E$134,0)),1,'Data Export'!C2425)</f>
        <v>5</v>
      </c>
      <c r="E2425" s="66">
        <v>24</v>
      </c>
      <c r="F2425" s="66" t="str">
        <f ca="1">OFFSET('ToU Table'!$B$6,'Data Export'!E2425-1,'Data Export'!D2425-1)</f>
        <v>Off-peak</v>
      </c>
      <c r="G2425" s="66">
        <v>121</v>
      </c>
      <c r="H2425" s="66">
        <v>179.07</v>
      </c>
      <c r="I2425" s="66">
        <v>27.8</v>
      </c>
    </row>
    <row r="2426" spans="2:9">
      <c r="B2426" s="64">
        <f t="shared" si="77"/>
        <v>45667</v>
      </c>
      <c r="C2426" s="65">
        <f t="shared" si="78"/>
        <v>6</v>
      </c>
      <c r="D2426" s="65">
        <f>IF(ISNUMBER(MATCH(B2426,Holidays!$E$5:$E$134,0)),1,'Data Export'!C2426)</f>
        <v>6</v>
      </c>
      <c r="E2426" s="66">
        <v>1</v>
      </c>
      <c r="F2426" s="66" t="str">
        <f ca="1">OFFSET('ToU Table'!$B$6,'Data Export'!E2426-1,'Data Export'!D2426-1)</f>
        <v>Off-peak</v>
      </c>
      <c r="G2426" s="66">
        <v>121</v>
      </c>
      <c r="H2426" s="66">
        <v>165.82</v>
      </c>
      <c r="I2426" s="66">
        <v>20</v>
      </c>
    </row>
    <row r="2427" spans="2:9">
      <c r="B2427" s="64">
        <f t="shared" si="77"/>
        <v>45667</v>
      </c>
      <c r="C2427" s="65">
        <f t="shared" si="78"/>
        <v>6</v>
      </c>
      <c r="D2427" s="65">
        <f>IF(ISNUMBER(MATCH(B2427,Holidays!$E$5:$E$134,0)),1,'Data Export'!C2427)</f>
        <v>6</v>
      </c>
      <c r="E2427" s="66">
        <v>2</v>
      </c>
      <c r="F2427" s="66" t="str">
        <f ca="1">OFFSET('ToU Table'!$B$6,'Data Export'!E2427-1,'Data Export'!D2427-1)</f>
        <v>Off-peak</v>
      </c>
      <c r="G2427" s="66">
        <v>111</v>
      </c>
      <c r="H2427" s="66">
        <v>165.82</v>
      </c>
      <c r="I2427" s="66">
        <v>37</v>
      </c>
    </row>
    <row r="2428" spans="2:9">
      <c r="B2428" s="64">
        <f t="shared" si="77"/>
        <v>45667</v>
      </c>
      <c r="C2428" s="65">
        <f t="shared" si="78"/>
        <v>6</v>
      </c>
      <c r="D2428" s="65">
        <f>IF(ISNUMBER(MATCH(B2428,Holidays!$E$5:$E$134,0)),1,'Data Export'!C2428)</f>
        <v>6</v>
      </c>
      <c r="E2428" s="66">
        <v>3</v>
      </c>
      <c r="F2428" s="66" t="str">
        <f ca="1">OFFSET('ToU Table'!$B$6,'Data Export'!E2428-1,'Data Export'!D2428-1)</f>
        <v>Off-peak</v>
      </c>
      <c r="G2428" s="66">
        <v>111</v>
      </c>
      <c r="H2428" s="66">
        <v>165.82</v>
      </c>
      <c r="I2428" s="66">
        <v>47</v>
      </c>
    </row>
    <row r="2429" spans="2:9">
      <c r="B2429" s="64">
        <f t="shared" si="77"/>
        <v>45667</v>
      </c>
      <c r="C2429" s="65">
        <f t="shared" si="78"/>
        <v>6</v>
      </c>
      <c r="D2429" s="65">
        <f>IF(ISNUMBER(MATCH(B2429,Holidays!$E$5:$E$134,0)),1,'Data Export'!C2429)</f>
        <v>6</v>
      </c>
      <c r="E2429" s="66">
        <v>4</v>
      </c>
      <c r="F2429" s="66" t="str">
        <f ca="1">OFFSET('ToU Table'!$B$6,'Data Export'!E2429-1,'Data Export'!D2429-1)</f>
        <v>Off-peak</v>
      </c>
      <c r="G2429" s="66">
        <v>111</v>
      </c>
      <c r="H2429" s="66">
        <v>165.82</v>
      </c>
      <c r="I2429" s="66">
        <v>47</v>
      </c>
    </row>
    <row r="2430" spans="2:9">
      <c r="B2430" s="64">
        <f t="shared" si="77"/>
        <v>45667</v>
      </c>
      <c r="C2430" s="65">
        <f t="shared" si="78"/>
        <v>6</v>
      </c>
      <c r="D2430" s="65">
        <f>IF(ISNUMBER(MATCH(B2430,Holidays!$E$5:$E$134,0)),1,'Data Export'!C2430)</f>
        <v>6</v>
      </c>
      <c r="E2430" s="66">
        <v>5</v>
      </c>
      <c r="F2430" s="66" t="str">
        <f ca="1">OFFSET('ToU Table'!$B$6,'Data Export'!E2430-1,'Data Export'!D2430-1)</f>
        <v>Off-peak</v>
      </c>
      <c r="G2430" s="66">
        <v>115.21</v>
      </c>
      <c r="H2430" s="66">
        <v>204.47</v>
      </c>
      <c r="I2430" s="66">
        <v>32</v>
      </c>
    </row>
    <row r="2431" spans="2:9">
      <c r="B2431" s="64">
        <f t="shared" si="77"/>
        <v>45667</v>
      </c>
      <c r="C2431" s="65">
        <f t="shared" si="78"/>
        <v>6</v>
      </c>
      <c r="D2431" s="65">
        <f>IF(ISNUMBER(MATCH(B2431,Holidays!$E$5:$E$134,0)),1,'Data Export'!C2431)</f>
        <v>6</v>
      </c>
      <c r="E2431" s="66">
        <v>6</v>
      </c>
      <c r="F2431" s="66" t="str">
        <f ca="1">OFFSET('ToU Table'!$B$6,'Data Export'!E2431-1,'Data Export'!D2431-1)</f>
        <v>Off-peak</v>
      </c>
      <c r="G2431" s="66">
        <v>276.89</v>
      </c>
      <c r="H2431" s="66">
        <v>276.89</v>
      </c>
      <c r="I2431" s="66">
        <v>20.5</v>
      </c>
    </row>
    <row r="2432" spans="2:9">
      <c r="B2432" s="64">
        <f t="shared" si="77"/>
        <v>45667</v>
      </c>
      <c r="C2432" s="65">
        <f t="shared" si="78"/>
        <v>6</v>
      </c>
      <c r="D2432" s="65">
        <f>IF(ISNUMBER(MATCH(B2432,Holidays!$E$5:$E$134,0)),1,'Data Export'!C2432)</f>
        <v>6</v>
      </c>
      <c r="E2432" s="66">
        <v>7</v>
      </c>
      <c r="F2432" s="66" t="str">
        <f ca="1">OFFSET('ToU Table'!$B$6,'Data Export'!E2432-1,'Data Export'!D2432-1)</f>
        <v>Standard</v>
      </c>
      <c r="G2432" s="66">
        <v>275.33</v>
      </c>
      <c r="H2432" s="66">
        <v>275.33</v>
      </c>
      <c r="I2432" s="66">
        <v>28.5</v>
      </c>
    </row>
    <row r="2433" spans="2:9">
      <c r="B2433" s="64">
        <f t="shared" si="77"/>
        <v>45667</v>
      </c>
      <c r="C2433" s="65">
        <f t="shared" si="78"/>
        <v>6</v>
      </c>
      <c r="D2433" s="65">
        <f>IF(ISNUMBER(MATCH(B2433,Holidays!$E$5:$E$134,0)),1,'Data Export'!C2433)</f>
        <v>6</v>
      </c>
      <c r="E2433" s="66">
        <v>8</v>
      </c>
      <c r="F2433" s="66" t="str">
        <f ca="1">OFFSET('ToU Table'!$B$6,'Data Export'!E2433-1,'Data Export'!D2433-1)</f>
        <v>Peak</v>
      </c>
      <c r="G2433" s="66">
        <v>100.99</v>
      </c>
      <c r="H2433" s="66">
        <v>131</v>
      </c>
      <c r="I2433" s="66">
        <v>85</v>
      </c>
    </row>
    <row r="2434" spans="2:9">
      <c r="B2434" s="64">
        <f t="shared" si="77"/>
        <v>45667</v>
      </c>
      <c r="C2434" s="65">
        <f t="shared" si="78"/>
        <v>6</v>
      </c>
      <c r="D2434" s="65">
        <f>IF(ISNUMBER(MATCH(B2434,Holidays!$E$5:$E$134,0)),1,'Data Export'!C2434)</f>
        <v>6</v>
      </c>
      <c r="E2434" s="66">
        <v>9</v>
      </c>
      <c r="F2434" s="66" t="str">
        <f ca="1">OFFSET('ToU Table'!$B$6,'Data Export'!E2434-1,'Data Export'!D2434-1)</f>
        <v>Peak</v>
      </c>
      <c r="G2434" s="66">
        <v>100.99</v>
      </c>
      <c r="H2434" s="66">
        <v>101</v>
      </c>
      <c r="I2434" s="66">
        <v>65</v>
      </c>
    </row>
    <row r="2435" spans="2:9">
      <c r="B2435" s="64">
        <f t="shared" ref="B2435:B2498" si="79">B2411+1</f>
        <v>45667</v>
      </c>
      <c r="C2435" s="65">
        <f t="shared" si="78"/>
        <v>6</v>
      </c>
      <c r="D2435" s="65">
        <f>IF(ISNUMBER(MATCH(B2435,Holidays!$E$5:$E$134,0)),1,'Data Export'!C2435)</f>
        <v>6</v>
      </c>
      <c r="E2435" s="66">
        <v>10</v>
      </c>
      <c r="F2435" s="66" t="str">
        <f ca="1">OFFSET('ToU Table'!$B$6,'Data Export'!E2435-1,'Data Export'!D2435-1)</f>
        <v>Peak</v>
      </c>
      <c r="G2435" s="66">
        <v>90.96</v>
      </c>
      <c r="H2435" s="66">
        <v>150</v>
      </c>
      <c r="I2435" s="66">
        <v>72.5</v>
      </c>
    </row>
    <row r="2436" spans="2:9">
      <c r="B2436" s="64">
        <f t="shared" si="79"/>
        <v>45667</v>
      </c>
      <c r="C2436" s="65">
        <f t="shared" si="78"/>
        <v>6</v>
      </c>
      <c r="D2436" s="65">
        <f>IF(ISNUMBER(MATCH(B2436,Holidays!$E$5:$E$134,0)),1,'Data Export'!C2436)</f>
        <v>6</v>
      </c>
      <c r="E2436" s="66">
        <v>11</v>
      </c>
      <c r="F2436" s="66" t="str">
        <f ca="1">OFFSET('ToU Table'!$B$6,'Data Export'!E2436-1,'Data Export'!D2436-1)</f>
        <v>Standard</v>
      </c>
      <c r="G2436" s="66">
        <v>100.91</v>
      </c>
      <c r="H2436" s="66">
        <v>150</v>
      </c>
      <c r="I2436" s="66">
        <v>21.1</v>
      </c>
    </row>
    <row r="2437" spans="2:9">
      <c r="B2437" s="64">
        <f t="shared" si="79"/>
        <v>45667</v>
      </c>
      <c r="C2437" s="65">
        <f t="shared" si="78"/>
        <v>6</v>
      </c>
      <c r="D2437" s="65">
        <f>IF(ISNUMBER(MATCH(B2437,Holidays!$E$5:$E$134,0)),1,'Data Export'!C2437)</f>
        <v>6</v>
      </c>
      <c r="E2437" s="66">
        <v>12</v>
      </c>
      <c r="F2437" s="66" t="str">
        <f ca="1">OFFSET('ToU Table'!$B$6,'Data Export'!E2437-1,'Data Export'!D2437-1)</f>
        <v>Standard</v>
      </c>
      <c r="G2437" s="66">
        <v>97.73</v>
      </c>
      <c r="H2437" s="66">
        <v>150</v>
      </c>
      <c r="I2437" s="66">
        <v>26.1</v>
      </c>
    </row>
    <row r="2438" spans="2:9">
      <c r="B2438" s="64">
        <f t="shared" si="79"/>
        <v>45667</v>
      </c>
      <c r="C2438" s="65">
        <f t="shared" si="78"/>
        <v>6</v>
      </c>
      <c r="D2438" s="65">
        <f>IF(ISNUMBER(MATCH(B2438,Holidays!$E$5:$E$134,0)),1,'Data Export'!C2438)</f>
        <v>6</v>
      </c>
      <c r="E2438" s="66">
        <v>13</v>
      </c>
      <c r="F2438" s="66" t="str">
        <f ca="1">OFFSET('ToU Table'!$B$6,'Data Export'!E2438-1,'Data Export'!D2438-1)</f>
        <v>Standard</v>
      </c>
      <c r="G2438" s="66">
        <v>92.96</v>
      </c>
      <c r="H2438" s="66">
        <v>150</v>
      </c>
      <c r="I2438" s="66">
        <v>36.1</v>
      </c>
    </row>
    <row r="2439" spans="2:9">
      <c r="B2439" s="64">
        <f t="shared" si="79"/>
        <v>45667</v>
      </c>
      <c r="C2439" s="65">
        <f t="shared" si="78"/>
        <v>6</v>
      </c>
      <c r="D2439" s="65">
        <f>IF(ISNUMBER(MATCH(B2439,Holidays!$E$5:$E$134,0)),1,'Data Export'!C2439)</f>
        <v>6</v>
      </c>
      <c r="E2439" s="66">
        <v>14</v>
      </c>
      <c r="F2439" s="66" t="str">
        <f ca="1">OFFSET('ToU Table'!$B$6,'Data Export'!E2439-1,'Data Export'!D2439-1)</f>
        <v>Standard</v>
      </c>
      <c r="G2439" s="66">
        <v>95.08</v>
      </c>
      <c r="H2439" s="66">
        <v>150</v>
      </c>
      <c r="I2439" s="66">
        <v>36.1</v>
      </c>
    </row>
    <row r="2440" spans="2:9">
      <c r="B2440" s="64">
        <f t="shared" si="79"/>
        <v>45667</v>
      </c>
      <c r="C2440" s="65">
        <f t="shared" si="78"/>
        <v>6</v>
      </c>
      <c r="D2440" s="65">
        <f>IF(ISNUMBER(MATCH(B2440,Holidays!$E$5:$E$134,0)),1,'Data Export'!C2440)</f>
        <v>6</v>
      </c>
      <c r="E2440" s="66">
        <v>15</v>
      </c>
      <c r="F2440" s="66" t="str">
        <f ca="1">OFFSET('ToU Table'!$B$6,'Data Export'!E2440-1,'Data Export'!D2440-1)</f>
        <v>Standard</v>
      </c>
      <c r="G2440" s="66">
        <v>99.32</v>
      </c>
      <c r="H2440" s="66">
        <v>165.54</v>
      </c>
      <c r="I2440" s="66">
        <v>38.1</v>
      </c>
    </row>
    <row r="2441" spans="2:9">
      <c r="B2441" s="64">
        <f t="shared" si="79"/>
        <v>45667</v>
      </c>
      <c r="C2441" s="65">
        <f t="shared" si="78"/>
        <v>6</v>
      </c>
      <c r="D2441" s="65">
        <f>IF(ISNUMBER(MATCH(B2441,Holidays!$E$5:$E$134,0)),1,'Data Export'!C2441)</f>
        <v>6</v>
      </c>
      <c r="E2441" s="66">
        <v>16</v>
      </c>
      <c r="F2441" s="66" t="str">
        <f ca="1">OFFSET('ToU Table'!$B$6,'Data Export'!E2441-1,'Data Export'!D2441-1)</f>
        <v>Standard</v>
      </c>
      <c r="G2441" s="66">
        <v>102.49</v>
      </c>
      <c r="H2441" s="66">
        <v>188.11</v>
      </c>
      <c r="I2441" s="66">
        <v>28.1</v>
      </c>
    </row>
    <row r="2442" spans="2:9">
      <c r="B2442" s="64">
        <f t="shared" si="79"/>
        <v>45667</v>
      </c>
      <c r="C2442" s="65">
        <f t="shared" si="78"/>
        <v>6</v>
      </c>
      <c r="D2442" s="65">
        <f>IF(ISNUMBER(MATCH(B2442,Holidays!$E$5:$E$134,0)),1,'Data Export'!C2442)</f>
        <v>6</v>
      </c>
      <c r="E2442" s="66">
        <v>17</v>
      </c>
      <c r="F2442" s="66" t="str">
        <f ca="1">OFFSET('ToU Table'!$B$6,'Data Export'!E2442-1,'Data Export'!D2442-1)</f>
        <v>Standard</v>
      </c>
      <c r="G2442" s="66">
        <v>109.38</v>
      </c>
      <c r="H2442" s="66">
        <v>253.8</v>
      </c>
      <c r="I2442" s="66">
        <v>33.1</v>
      </c>
    </row>
    <row r="2443" spans="2:9">
      <c r="B2443" s="64">
        <f t="shared" si="79"/>
        <v>45667</v>
      </c>
      <c r="C2443" s="65">
        <f t="shared" si="78"/>
        <v>6</v>
      </c>
      <c r="D2443" s="65">
        <f>IF(ISNUMBER(MATCH(B2443,Holidays!$E$5:$E$134,0)),1,'Data Export'!C2443)</f>
        <v>6</v>
      </c>
      <c r="E2443" s="66">
        <v>18</v>
      </c>
      <c r="F2443" s="66" t="str">
        <f ca="1">OFFSET('ToU Table'!$B$6,'Data Export'!E2443-1,'Data Export'!D2443-1)</f>
        <v>Standard</v>
      </c>
      <c r="G2443" s="66">
        <v>349.6</v>
      </c>
      <c r="H2443" s="66">
        <v>349.6</v>
      </c>
      <c r="I2443" s="66">
        <v>20.5</v>
      </c>
    </row>
    <row r="2444" spans="2:9">
      <c r="B2444" s="64">
        <f t="shared" si="79"/>
        <v>45667</v>
      </c>
      <c r="C2444" s="65">
        <f t="shared" si="78"/>
        <v>6</v>
      </c>
      <c r="D2444" s="65">
        <f>IF(ISNUMBER(MATCH(B2444,Holidays!$E$5:$E$134,0)),1,'Data Export'!C2444)</f>
        <v>6</v>
      </c>
      <c r="E2444" s="66">
        <v>19</v>
      </c>
      <c r="F2444" s="66" t="str">
        <f ca="1">OFFSET('ToU Table'!$B$6,'Data Export'!E2444-1,'Data Export'!D2444-1)</f>
        <v>Peak</v>
      </c>
      <c r="G2444" s="66">
        <v>349.6</v>
      </c>
      <c r="H2444" s="66">
        <v>349.6</v>
      </c>
      <c r="I2444" s="66">
        <v>65.5</v>
      </c>
    </row>
    <row r="2445" spans="2:9">
      <c r="B2445" s="64">
        <f t="shared" si="79"/>
        <v>45667</v>
      </c>
      <c r="C2445" s="65">
        <f t="shared" si="78"/>
        <v>6</v>
      </c>
      <c r="D2445" s="65">
        <f>IF(ISNUMBER(MATCH(B2445,Holidays!$E$5:$E$134,0)),1,'Data Export'!C2445)</f>
        <v>6</v>
      </c>
      <c r="E2445" s="66">
        <v>20</v>
      </c>
      <c r="F2445" s="66" t="str">
        <f ca="1">OFFSET('ToU Table'!$B$6,'Data Export'!E2445-1,'Data Export'!D2445-1)</f>
        <v>Peak</v>
      </c>
      <c r="G2445" s="66">
        <v>349.6</v>
      </c>
      <c r="H2445" s="66">
        <v>349.6</v>
      </c>
      <c r="I2445" s="66">
        <v>55.5</v>
      </c>
    </row>
    <row r="2446" spans="2:9">
      <c r="B2446" s="64">
        <f t="shared" si="79"/>
        <v>45667</v>
      </c>
      <c r="C2446" s="65">
        <f t="shared" si="78"/>
        <v>6</v>
      </c>
      <c r="D2446" s="65">
        <f>IF(ISNUMBER(MATCH(B2446,Holidays!$E$5:$E$134,0)),1,'Data Export'!C2446)</f>
        <v>6</v>
      </c>
      <c r="E2446" s="66">
        <v>21</v>
      </c>
      <c r="F2446" s="66" t="str">
        <f ca="1">OFFSET('ToU Table'!$B$6,'Data Export'!E2446-1,'Data Export'!D2446-1)</f>
        <v>Peak</v>
      </c>
      <c r="G2446" s="66">
        <v>349.6</v>
      </c>
      <c r="H2446" s="66">
        <v>349.6</v>
      </c>
      <c r="I2446" s="66">
        <v>5.5</v>
      </c>
    </row>
    <row r="2447" spans="2:9">
      <c r="B2447" s="64">
        <f t="shared" si="79"/>
        <v>45667</v>
      </c>
      <c r="C2447" s="65">
        <f t="shared" si="78"/>
        <v>6</v>
      </c>
      <c r="D2447" s="65">
        <f>IF(ISNUMBER(MATCH(B2447,Holidays!$E$5:$E$134,0)),1,'Data Export'!C2447)</f>
        <v>6</v>
      </c>
      <c r="E2447" s="66">
        <v>22</v>
      </c>
      <c r="F2447" s="66" t="str">
        <f ca="1">OFFSET('ToU Table'!$B$6,'Data Export'!E2447-1,'Data Export'!D2447-1)</f>
        <v>Standard</v>
      </c>
      <c r="G2447" s="66">
        <v>248.98</v>
      </c>
      <c r="H2447" s="66">
        <v>248.98</v>
      </c>
      <c r="I2447" s="66">
        <v>5.5</v>
      </c>
    </row>
    <row r="2448" spans="2:9">
      <c r="B2448" s="64">
        <f t="shared" si="79"/>
        <v>45667</v>
      </c>
      <c r="C2448" s="65">
        <f t="shared" si="78"/>
        <v>6</v>
      </c>
      <c r="D2448" s="65">
        <f>IF(ISNUMBER(MATCH(B2448,Holidays!$E$5:$E$134,0)),1,'Data Export'!C2448)</f>
        <v>6</v>
      </c>
      <c r="E2448" s="66">
        <v>23</v>
      </c>
      <c r="F2448" s="66" t="str">
        <f ca="1">OFFSET('ToU Table'!$B$6,'Data Export'!E2448-1,'Data Export'!D2448-1)</f>
        <v>Off-peak</v>
      </c>
      <c r="G2448" s="66">
        <v>167.81</v>
      </c>
      <c r="H2448" s="66">
        <v>178.1</v>
      </c>
      <c r="I2448" s="66">
        <v>11</v>
      </c>
    </row>
    <row r="2449" spans="2:9">
      <c r="B2449" s="64">
        <f t="shared" si="79"/>
        <v>45667</v>
      </c>
      <c r="C2449" s="65">
        <f t="shared" si="78"/>
        <v>6</v>
      </c>
      <c r="D2449" s="65">
        <f>IF(ISNUMBER(MATCH(B2449,Holidays!$E$5:$E$134,0)),1,'Data Export'!C2449)</f>
        <v>6</v>
      </c>
      <c r="E2449" s="66">
        <v>24</v>
      </c>
      <c r="F2449" s="66" t="str">
        <f ca="1">OFFSET('ToU Table'!$B$6,'Data Export'!E2449-1,'Data Export'!D2449-1)</f>
        <v>Off-peak</v>
      </c>
      <c r="G2449" s="66">
        <v>167.66</v>
      </c>
      <c r="H2449" s="66">
        <v>178.08</v>
      </c>
      <c r="I2449" s="66">
        <v>11</v>
      </c>
    </row>
    <row r="2450" spans="2:9">
      <c r="B2450" s="64">
        <f t="shared" si="79"/>
        <v>45668</v>
      </c>
      <c r="C2450" s="65">
        <f t="shared" si="78"/>
        <v>7</v>
      </c>
      <c r="D2450" s="65">
        <f>IF(ISNUMBER(MATCH(B2450,Holidays!$E$5:$E$134,0)),1,'Data Export'!C2450)</f>
        <v>7</v>
      </c>
      <c r="E2450" s="66">
        <v>1</v>
      </c>
      <c r="F2450" s="66" t="str">
        <f ca="1">OFFSET('ToU Table'!$B$6,'Data Export'!E2450-1,'Data Export'!D2450-1)</f>
        <v>Off-peak</v>
      </c>
      <c r="G2450" s="66">
        <v>122</v>
      </c>
      <c r="H2450" s="66">
        <v>166</v>
      </c>
      <c r="I2450" s="66">
        <v>20</v>
      </c>
    </row>
    <row r="2451" spans="2:9">
      <c r="B2451" s="64">
        <f t="shared" si="79"/>
        <v>45668</v>
      </c>
      <c r="C2451" s="65">
        <f t="shared" si="78"/>
        <v>7</v>
      </c>
      <c r="D2451" s="65">
        <f>IF(ISNUMBER(MATCH(B2451,Holidays!$E$5:$E$134,0)),1,'Data Export'!C2451)</f>
        <v>7</v>
      </c>
      <c r="E2451" s="66">
        <v>2</v>
      </c>
      <c r="F2451" s="66" t="str">
        <f ca="1">OFFSET('ToU Table'!$B$6,'Data Export'!E2451-1,'Data Export'!D2451-1)</f>
        <v>Off-peak</v>
      </c>
      <c r="G2451" s="66">
        <v>113.26</v>
      </c>
      <c r="H2451" s="66">
        <v>166</v>
      </c>
      <c r="I2451" s="66">
        <v>35</v>
      </c>
    </row>
    <row r="2452" spans="2:9">
      <c r="B2452" s="64">
        <f t="shared" si="79"/>
        <v>45668</v>
      </c>
      <c r="C2452" s="65">
        <f t="shared" si="78"/>
        <v>7</v>
      </c>
      <c r="D2452" s="65">
        <f>IF(ISNUMBER(MATCH(B2452,Holidays!$E$5:$E$134,0)),1,'Data Export'!C2452)</f>
        <v>7</v>
      </c>
      <c r="E2452" s="66">
        <v>3</v>
      </c>
      <c r="F2452" s="66" t="str">
        <f ca="1">OFFSET('ToU Table'!$B$6,'Data Export'!E2452-1,'Data Export'!D2452-1)</f>
        <v>Off-peak</v>
      </c>
      <c r="G2452" s="66">
        <v>111</v>
      </c>
      <c r="H2452" s="66">
        <v>166</v>
      </c>
      <c r="I2452" s="66">
        <v>45</v>
      </c>
    </row>
    <row r="2453" spans="2:9">
      <c r="B2453" s="64">
        <f t="shared" si="79"/>
        <v>45668</v>
      </c>
      <c r="C2453" s="65">
        <f t="shared" si="78"/>
        <v>7</v>
      </c>
      <c r="D2453" s="65">
        <f>IF(ISNUMBER(MATCH(B2453,Holidays!$E$5:$E$134,0)),1,'Data Export'!C2453)</f>
        <v>7</v>
      </c>
      <c r="E2453" s="66">
        <v>4</v>
      </c>
      <c r="F2453" s="66" t="str">
        <f ca="1">OFFSET('ToU Table'!$B$6,'Data Export'!E2453-1,'Data Export'!D2453-1)</f>
        <v>Off-peak</v>
      </c>
      <c r="G2453" s="66">
        <v>111</v>
      </c>
      <c r="H2453" s="66">
        <v>166</v>
      </c>
      <c r="I2453" s="66">
        <v>45</v>
      </c>
    </row>
    <row r="2454" spans="2:9">
      <c r="B2454" s="64">
        <f t="shared" si="79"/>
        <v>45668</v>
      </c>
      <c r="C2454" s="65">
        <f t="shared" si="78"/>
        <v>7</v>
      </c>
      <c r="D2454" s="65">
        <f>IF(ISNUMBER(MATCH(B2454,Holidays!$E$5:$E$134,0)),1,'Data Export'!C2454)</f>
        <v>7</v>
      </c>
      <c r="E2454" s="66">
        <v>5</v>
      </c>
      <c r="F2454" s="66" t="str">
        <f ca="1">OFFSET('ToU Table'!$B$6,'Data Export'!E2454-1,'Data Export'!D2454-1)</f>
        <v>Off-peak</v>
      </c>
      <c r="G2454" s="66">
        <v>122</v>
      </c>
      <c r="H2454" s="66">
        <v>204.55</v>
      </c>
      <c r="I2454" s="66">
        <v>25</v>
      </c>
    </row>
    <row r="2455" spans="2:9">
      <c r="B2455" s="64">
        <f t="shared" si="79"/>
        <v>45668</v>
      </c>
      <c r="C2455" s="65">
        <f t="shared" si="78"/>
        <v>7</v>
      </c>
      <c r="D2455" s="65">
        <f>IF(ISNUMBER(MATCH(B2455,Holidays!$E$5:$E$134,0)),1,'Data Export'!C2455)</f>
        <v>7</v>
      </c>
      <c r="E2455" s="66">
        <v>6</v>
      </c>
      <c r="F2455" s="66" t="str">
        <f ca="1">OFFSET('ToU Table'!$B$6,'Data Export'!E2455-1,'Data Export'!D2455-1)</f>
        <v>Off-peak</v>
      </c>
      <c r="G2455" s="66">
        <v>122</v>
      </c>
      <c r="H2455" s="66">
        <v>280</v>
      </c>
      <c r="I2455" s="66">
        <v>20.5</v>
      </c>
    </row>
    <row r="2456" spans="2:9">
      <c r="B2456" s="64">
        <f t="shared" si="79"/>
        <v>45668</v>
      </c>
      <c r="C2456" s="65">
        <f t="shared" si="78"/>
        <v>7</v>
      </c>
      <c r="D2456" s="65">
        <f>IF(ISNUMBER(MATCH(B2456,Holidays!$E$5:$E$134,0)),1,'Data Export'!C2456)</f>
        <v>7</v>
      </c>
      <c r="E2456" s="66">
        <v>7</v>
      </c>
      <c r="F2456" s="66" t="str">
        <f ca="1">OFFSET('ToU Table'!$B$6,'Data Export'!E2456-1,'Data Export'!D2456-1)</f>
        <v>Off-peak</v>
      </c>
      <c r="G2456" s="66">
        <v>131</v>
      </c>
      <c r="H2456" s="66">
        <v>280</v>
      </c>
      <c r="I2456" s="66">
        <v>5.5</v>
      </c>
    </row>
    <row r="2457" spans="2:9">
      <c r="B2457" s="64">
        <f t="shared" si="79"/>
        <v>45668</v>
      </c>
      <c r="C2457" s="65">
        <f t="shared" si="78"/>
        <v>7</v>
      </c>
      <c r="D2457" s="65">
        <f>IF(ISNUMBER(MATCH(B2457,Holidays!$E$5:$E$134,0)),1,'Data Export'!C2457)</f>
        <v>7</v>
      </c>
      <c r="E2457" s="66">
        <v>8</v>
      </c>
      <c r="F2457" s="66" t="str">
        <f ca="1">OFFSET('ToU Table'!$B$6,'Data Export'!E2457-1,'Data Export'!D2457-1)</f>
        <v>Standard</v>
      </c>
      <c r="G2457" s="66">
        <v>106.86</v>
      </c>
      <c r="H2457" s="66">
        <v>280</v>
      </c>
      <c r="I2457" s="66">
        <v>40</v>
      </c>
    </row>
    <row r="2458" spans="2:9">
      <c r="B2458" s="64">
        <f t="shared" si="79"/>
        <v>45668</v>
      </c>
      <c r="C2458" s="65">
        <f t="shared" si="78"/>
        <v>7</v>
      </c>
      <c r="D2458" s="65">
        <f>IF(ISNUMBER(MATCH(B2458,Holidays!$E$5:$E$134,0)),1,'Data Export'!C2458)</f>
        <v>7</v>
      </c>
      <c r="E2458" s="66">
        <v>9</v>
      </c>
      <c r="F2458" s="66" t="str">
        <f ca="1">OFFSET('ToU Table'!$B$6,'Data Export'!E2458-1,'Data Export'!D2458-1)</f>
        <v>Standard</v>
      </c>
      <c r="G2458" s="66">
        <v>100.99</v>
      </c>
      <c r="H2458" s="66">
        <v>280</v>
      </c>
      <c r="I2458" s="66">
        <v>45</v>
      </c>
    </row>
    <row r="2459" spans="2:9">
      <c r="B2459" s="64">
        <f t="shared" si="79"/>
        <v>45668</v>
      </c>
      <c r="C2459" s="65">
        <f t="shared" si="78"/>
        <v>7</v>
      </c>
      <c r="D2459" s="65">
        <f>IF(ISNUMBER(MATCH(B2459,Holidays!$E$5:$E$134,0)),1,'Data Export'!C2459)</f>
        <v>7</v>
      </c>
      <c r="E2459" s="66">
        <v>10</v>
      </c>
      <c r="F2459" s="66" t="str">
        <f ca="1">OFFSET('ToU Table'!$B$6,'Data Export'!E2459-1,'Data Export'!D2459-1)</f>
        <v>Standard</v>
      </c>
      <c r="G2459" s="66">
        <v>100.99</v>
      </c>
      <c r="H2459" s="66">
        <v>175.45</v>
      </c>
      <c r="I2459" s="66">
        <v>30.5</v>
      </c>
    </row>
    <row r="2460" spans="2:9">
      <c r="B2460" s="64">
        <f t="shared" si="79"/>
        <v>45668</v>
      </c>
      <c r="C2460" s="65">
        <f t="shared" si="78"/>
        <v>7</v>
      </c>
      <c r="D2460" s="65">
        <f>IF(ISNUMBER(MATCH(B2460,Holidays!$E$5:$E$134,0)),1,'Data Export'!C2460)</f>
        <v>7</v>
      </c>
      <c r="E2460" s="66">
        <v>11</v>
      </c>
      <c r="F2460" s="66" t="str">
        <f ca="1">OFFSET('ToU Table'!$B$6,'Data Export'!E2460-1,'Data Export'!D2460-1)</f>
        <v>Standard</v>
      </c>
      <c r="G2460" s="66">
        <v>86.39</v>
      </c>
      <c r="H2460" s="66">
        <v>153.44999999999999</v>
      </c>
      <c r="I2460" s="66">
        <v>75</v>
      </c>
    </row>
    <row r="2461" spans="2:9">
      <c r="B2461" s="64">
        <f t="shared" si="79"/>
        <v>45668</v>
      </c>
      <c r="C2461" s="65">
        <f t="shared" si="78"/>
        <v>7</v>
      </c>
      <c r="D2461" s="65">
        <f>IF(ISNUMBER(MATCH(B2461,Holidays!$E$5:$E$134,0)),1,'Data Export'!C2461)</f>
        <v>7</v>
      </c>
      <c r="E2461" s="66">
        <v>12</v>
      </c>
      <c r="F2461" s="66" t="str">
        <f ca="1">OFFSET('ToU Table'!$B$6,'Data Export'!E2461-1,'Data Export'!D2461-1)</f>
        <v>Standard</v>
      </c>
      <c r="G2461" s="66">
        <v>81</v>
      </c>
      <c r="H2461" s="66">
        <v>153.44999999999999</v>
      </c>
      <c r="I2461" s="66">
        <v>85</v>
      </c>
    </row>
    <row r="2462" spans="2:9">
      <c r="B2462" s="64">
        <f t="shared" si="79"/>
        <v>45668</v>
      </c>
      <c r="C2462" s="65">
        <f t="shared" si="78"/>
        <v>7</v>
      </c>
      <c r="D2462" s="65">
        <f>IF(ISNUMBER(MATCH(B2462,Holidays!$E$5:$E$134,0)),1,'Data Export'!C2462)</f>
        <v>7</v>
      </c>
      <c r="E2462" s="66">
        <v>13</v>
      </c>
      <c r="F2462" s="66" t="str">
        <f ca="1">OFFSET('ToU Table'!$B$6,'Data Export'!E2462-1,'Data Export'!D2462-1)</f>
        <v>Off-peak</v>
      </c>
      <c r="G2462" s="66">
        <v>90.97</v>
      </c>
      <c r="H2462" s="66">
        <v>131</v>
      </c>
      <c r="I2462" s="66">
        <v>85</v>
      </c>
    </row>
    <row r="2463" spans="2:9">
      <c r="B2463" s="64">
        <f t="shared" si="79"/>
        <v>45668</v>
      </c>
      <c r="C2463" s="65">
        <f t="shared" si="78"/>
        <v>7</v>
      </c>
      <c r="D2463" s="65">
        <f>IF(ISNUMBER(MATCH(B2463,Holidays!$E$5:$E$134,0)),1,'Data Export'!C2463)</f>
        <v>7</v>
      </c>
      <c r="E2463" s="66">
        <v>14</v>
      </c>
      <c r="F2463" s="66" t="str">
        <f ca="1">OFFSET('ToU Table'!$B$6,'Data Export'!E2463-1,'Data Export'!D2463-1)</f>
        <v>Off-peak</v>
      </c>
      <c r="G2463" s="66">
        <v>86.39</v>
      </c>
      <c r="H2463" s="66">
        <v>131</v>
      </c>
      <c r="I2463" s="66">
        <v>95</v>
      </c>
    </row>
    <row r="2464" spans="2:9">
      <c r="B2464" s="64">
        <f t="shared" si="79"/>
        <v>45668</v>
      </c>
      <c r="C2464" s="65">
        <f t="shared" si="78"/>
        <v>7</v>
      </c>
      <c r="D2464" s="65">
        <f>IF(ISNUMBER(MATCH(B2464,Holidays!$E$5:$E$134,0)),1,'Data Export'!C2464)</f>
        <v>7</v>
      </c>
      <c r="E2464" s="66">
        <v>15</v>
      </c>
      <c r="F2464" s="66" t="str">
        <f ca="1">OFFSET('ToU Table'!$B$6,'Data Export'!E2464-1,'Data Export'!D2464-1)</f>
        <v>Off-peak</v>
      </c>
      <c r="G2464" s="66">
        <v>100.46</v>
      </c>
      <c r="H2464" s="66">
        <v>166</v>
      </c>
      <c r="I2464" s="66">
        <v>75</v>
      </c>
    </row>
    <row r="2465" spans="2:9">
      <c r="B2465" s="64">
        <f t="shared" si="79"/>
        <v>45668</v>
      </c>
      <c r="C2465" s="65">
        <f t="shared" si="78"/>
        <v>7</v>
      </c>
      <c r="D2465" s="65">
        <f>IF(ISNUMBER(MATCH(B2465,Holidays!$E$5:$E$134,0)),1,'Data Export'!C2465)</f>
        <v>7</v>
      </c>
      <c r="E2465" s="66">
        <v>16</v>
      </c>
      <c r="F2465" s="66" t="str">
        <f ca="1">OFFSET('ToU Table'!$B$6,'Data Export'!E2465-1,'Data Export'!D2465-1)</f>
        <v>Off-peak</v>
      </c>
      <c r="G2465" s="66">
        <v>100.99</v>
      </c>
      <c r="H2465" s="66">
        <v>190</v>
      </c>
      <c r="I2465" s="66">
        <v>85</v>
      </c>
    </row>
    <row r="2466" spans="2:9">
      <c r="B2466" s="64">
        <f t="shared" si="79"/>
        <v>45668</v>
      </c>
      <c r="C2466" s="65">
        <f t="shared" si="78"/>
        <v>7</v>
      </c>
      <c r="D2466" s="65">
        <f>IF(ISNUMBER(MATCH(B2466,Holidays!$E$5:$E$134,0)),1,'Data Export'!C2466)</f>
        <v>7</v>
      </c>
      <c r="E2466" s="66">
        <v>17</v>
      </c>
      <c r="F2466" s="66" t="str">
        <f ca="1">OFFSET('ToU Table'!$B$6,'Data Export'!E2466-1,'Data Export'!D2466-1)</f>
        <v>Off-peak</v>
      </c>
      <c r="G2466" s="66">
        <v>111</v>
      </c>
      <c r="H2466" s="66">
        <v>253.53</v>
      </c>
      <c r="I2466" s="66">
        <v>55</v>
      </c>
    </row>
    <row r="2467" spans="2:9">
      <c r="B2467" s="64">
        <f t="shared" si="79"/>
        <v>45668</v>
      </c>
      <c r="C2467" s="65">
        <f t="shared" si="78"/>
        <v>7</v>
      </c>
      <c r="D2467" s="65">
        <f>IF(ISNUMBER(MATCH(B2467,Holidays!$E$5:$E$134,0)),1,'Data Export'!C2467)</f>
        <v>7</v>
      </c>
      <c r="E2467" s="66">
        <v>18</v>
      </c>
      <c r="F2467" s="66" t="str">
        <f ca="1">OFFSET('ToU Table'!$B$6,'Data Export'!E2467-1,'Data Export'!D2467-1)</f>
        <v>Off-peak</v>
      </c>
      <c r="G2467" s="66">
        <v>345.55</v>
      </c>
      <c r="H2467" s="66">
        <v>345.55</v>
      </c>
      <c r="I2467" s="66">
        <v>4</v>
      </c>
    </row>
    <row r="2468" spans="2:9">
      <c r="B2468" s="64">
        <f t="shared" si="79"/>
        <v>45668</v>
      </c>
      <c r="C2468" s="65">
        <f t="shared" si="78"/>
        <v>7</v>
      </c>
      <c r="D2468" s="65">
        <f>IF(ISNUMBER(MATCH(B2468,Holidays!$E$5:$E$134,0)),1,'Data Export'!C2468)</f>
        <v>7</v>
      </c>
      <c r="E2468" s="66">
        <v>19</v>
      </c>
      <c r="F2468" s="66" t="str">
        <f ca="1">OFFSET('ToU Table'!$B$6,'Data Export'!E2468-1,'Data Export'!D2468-1)</f>
        <v>Standard</v>
      </c>
      <c r="G2468" s="66">
        <v>345.55</v>
      </c>
      <c r="H2468" s="66">
        <v>345.55</v>
      </c>
      <c r="I2468" s="66">
        <v>4</v>
      </c>
    </row>
    <row r="2469" spans="2:9">
      <c r="B2469" s="64">
        <f t="shared" si="79"/>
        <v>45668</v>
      </c>
      <c r="C2469" s="65">
        <f t="shared" si="78"/>
        <v>7</v>
      </c>
      <c r="D2469" s="65">
        <f>IF(ISNUMBER(MATCH(B2469,Holidays!$E$5:$E$134,0)),1,'Data Export'!C2469)</f>
        <v>7</v>
      </c>
      <c r="E2469" s="66">
        <v>20</v>
      </c>
      <c r="F2469" s="66" t="str">
        <f ca="1">OFFSET('ToU Table'!$B$6,'Data Export'!E2469-1,'Data Export'!D2469-1)</f>
        <v>Standard</v>
      </c>
      <c r="G2469" s="66">
        <v>345.55</v>
      </c>
      <c r="H2469" s="66">
        <v>345.55</v>
      </c>
      <c r="I2469" s="66">
        <v>4</v>
      </c>
    </row>
    <row r="2470" spans="2:9">
      <c r="B2470" s="64">
        <f t="shared" si="79"/>
        <v>45668</v>
      </c>
      <c r="C2470" s="65">
        <f t="shared" si="78"/>
        <v>7</v>
      </c>
      <c r="D2470" s="65">
        <f>IF(ISNUMBER(MATCH(B2470,Holidays!$E$5:$E$134,0)),1,'Data Export'!C2470)</f>
        <v>7</v>
      </c>
      <c r="E2470" s="66">
        <v>21</v>
      </c>
      <c r="F2470" s="66" t="str">
        <f ca="1">OFFSET('ToU Table'!$B$6,'Data Export'!E2470-1,'Data Export'!D2470-1)</f>
        <v>Off-peak</v>
      </c>
      <c r="G2470" s="66">
        <v>345.55</v>
      </c>
      <c r="H2470" s="66">
        <v>345.55</v>
      </c>
      <c r="I2470" s="66">
        <v>4</v>
      </c>
    </row>
    <row r="2471" spans="2:9">
      <c r="B2471" s="64">
        <f t="shared" si="79"/>
        <v>45668</v>
      </c>
      <c r="C2471" s="65">
        <f t="shared" si="78"/>
        <v>7</v>
      </c>
      <c r="D2471" s="65">
        <f>IF(ISNUMBER(MATCH(B2471,Holidays!$E$5:$E$134,0)),1,'Data Export'!C2471)</f>
        <v>7</v>
      </c>
      <c r="E2471" s="66">
        <v>22</v>
      </c>
      <c r="F2471" s="66" t="str">
        <f ca="1">OFFSET('ToU Table'!$B$6,'Data Export'!E2471-1,'Data Export'!D2471-1)</f>
        <v>Off-peak</v>
      </c>
      <c r="G2471" s="66">
        <v>248.5</v>
      </c>
      <c r="H2471" s="66">
        <v>248.5</v>
      </c>
      <c r="I2471" s="66">
        <v>4</v>
      </c>
    </row>
    <row r="2472" spans="2:9">
      <c r="B2472" s="64">
        <f t="shared" si="79"/>
        <v>45668</v>
      </c>
      <c r="C2472" s="65">
        <f t="shared" si="78"/>
        <v>7</v>
      </c>
      <c r="D2472" s="65">
        <f>IF(ISNUMBER(MATCH(B2472,Holidays!$E$5:$E$134,0)),1,'Data Export'!C2472)</f>
        <v>7</v>
      </c>
      <c r="E2472" s="66">
        <v>23</v>
      </c>
      <c r="F2472" s="66" t="str">
        <f ca="1">OFFSET('ToU Table'!$B$6,'Data Export'!E2472-1,'Data Export'!D2472-1)</f>
        <v>Off-peak</v>
      </c>
      <c r="G2472" s="66">
        <v>162.32</v>
      </c>
      <c r="H2472" s="66">
        <v>173.35</v>
      </c>
      <c r="I2472" s="66">
        <v>19</v>
      </c>
    </row>
    <row r="2473" spans="2:9">
      <c r="B2473" s="64">
        <f t="shared" si="79"/>
        <v>45668</v>
      </c>
      <c r="C2473" s="65">
        <f t="shared" si="78"/>
        <v>7</v>
      </c>
      <c r="D2473" s="65">
        <f>IF(ISNUMBER(MATCH(B2473,Holidays!$E$5:$E$134,0)),1,'Data Export'!C2473)</f>
        <v>7</v>
      </c>
      <c r="E2473" s="66">
        <v>24</v>
      </c>
      <c r="F2473" s="66" t="str">
        <f ca="1">OFFSET('ToU Table'!$B$6,'Data Export'!E2473-1,'Data Export'!D2473-1)</f>
        <v>Off-peak</v>
      </c>
      <c r="G2473" s="66">
        <v>162.19999999999999</v>
      </c>
      <c r="H2473" s="66">
        <v>189.45</v>
      </c>
      <c r="I2473" s="66">
        <v>5.5</v>
      </c>
    </row>
    <row r="2474" spans="2:9">
      <c r="B2474" s="64">
        <f t="shared" si="79"/>
        <v>45669</v>
      </c>
      <c r="C2474" s="65">
        <f t="shared" si="78"/>
        <v>1</v>
      </c>
      <c r="D2474" s="65">
        <f>IF(ISNUMBER(MATCH(B2474,Holidays!$E$5:$E$134,0)),1,'Data Export'!C2474)</f>
        <v>1</v>
      </c>
      <c r="E2474" s="66">
        <v>1</v>
      </c>
      <c r="F2474" s="66" t="str">
        <f ca="1">OFFSET('ToU Table'!$B$6,'Data Export'!E2474-1,'Data Export'!D2474-1)</f>
        <v>Off-peak</v>
      </c>
      <c r="G2474" s="66">
        <v>122</v>
      </c>
      <c r="H2474" s="66">
        <v>166</v>
      </c>
      <c r="I2474" s="66">
        <v>20</v>
      </c>
    </row>
    <row r="2475" spans="2:9">
      <c r="B2475" s="64">
        <f t="shared" si="79"/>
        <v>45669</v>
      </c>
      <c r="C2475" s="65">
        <f t="shared" ref="C2475:C2538" si="80">WEEKDAY(B2475)</f>
        <v>1</v>
      </c>
      <c r="D2475" s="65">
        <f>IF(ISNUMBER(MATCH(B2475,Holidays!$E$5:$E$134,0)),1,'Data Export'!C2475)</f>
        <v>1</v>
      </c>
      <c r="E2475" s="66">
        <v>2</v>
      </c>
      <c r="F2475" s="66" t="str">
        <f ca="1">OFFSET('ToU Table'!$B$6,'Data Export'!E2475-1,'Data Export'!D2475-1)</f>
        <v>Off-peak</v>
      </c>
      <c r="G2475" s="66">
        <v>122</v>
      </c>
      <c r="H2475" s="66">
        <v>166</v>
      </c>
      <c r="I2475" s="66">
        <v>25</v>
      </c>
    </row>
    <row r="2476" spans="2:9">
      <c r="B2476" s="64">
        <f t="shared" si="79"/>
        <v>45669</v>
      </c>
      <c r="C2476" s="65">
        <f t="shared" si="80"/>
        <v>1</v>
      </c>
      <c r="D2476" s="65">
        <f>IF(ISNUMBER(MATCH(B2476,Holidays!$E$5:$E$134,0)),1,'Data Export'!C2476)</f>
        <v>1</v>
      </c>
      <c r="E2476" s="66">
        <v>3</v>
      </c>
      <c r="F2476" s="66" t="str">
        <f ca="1">OFFSET('ToU Table'!$B$6,'Data Export'!E2476-1,'Data Export'!D2476-1)</f>
        <v>Off-peak</v>
      </c>
      <c r="G2476" s="66">
        <v>113.39</v>
      </c>
      <c r="H2476" s="66">
        <v>166</v>
      </c>
      <c r="I2476" s="66">
        <v>35</v>
      </c>
    </row>
    <row r="2477" spans="2:9">
      <c r="B2477" s="64">
        <f t="shared" si="79"/>
        <v>45669</v>
      </c>
      <c r="C2477" s="65">
        <f t="shared" si="80"/>
        <v>1</v>
      </c>
      <c r="D2477" s="65">
        <f>IF(ISNUMBER(MATCH(B2477,Holidays!$E$5:$E$134,0)),1,'Data Export'!C2477)</f>
        <v>1</v>
      </c>
      <c r="E2477" s="66">
        <v>4</v>
      </c>
      <c r="F2477" s="66" t="str">
        <f ca="1">OFFSET('ToU Table'!$B$6,'Data Export'!E2477-1,'Data Export'!D2477-1)</f>
        <v>Off-peak</v>
      </c>
      <c r="G2477" s="66">
        <v>111</v>
      </c>
      <c r="H2477" s="66">
        <v>166</v>
      </c>
      <c r="I2477" s="66">
        <v>45</v>
      </c>
    </row>
    <row r="2478" spans="2:9">
      <c r="B2478" s="64">
        <f t="shared" si="79"/>
        <v>45669</v>
      </c>
      <c r="C2478" s="65">
        <f t="shared" si="80"/>
        <v>1</v>
      </c>
      <c r="D2478" s="65">
        <f>IF(ISNUMBER(MATCH(B2478,Holidays!$E$5:$E$134,0)),1,'Data Export'!C2478)</f>
        <v>1</v>
      </c>
      <c r="E2478" s="66">
        <v>5</v>
      </c>
      <c r="F2478" s="66" t="str">
        <f ca="1">OFFSET('ToU Table'!$B$6,'Data Export'!E2478-1,'Data Export'!D2478-1)</f>
        <v>Off-peak</v>
      </c>
      <c r="G2478" s="66">
        <v>111</v>
      </c>
      <c r="H2478" s="66">
        <v>204.55</v>
      </c>
      <c r="I2478" s="66">
        <v>50</v>
      </c>
    </row>
    <row r="2479" spans="2:9">
      <c r="B2479" s="64">
        <f t="shared" si="79"/>
        <v>45669</v>
      </c>
      <c r="C2479" s="65">
        <f t="shared" si="80"/>
        <v>1</v>
      </c>
      <c r="D2479" s="65">
        <f>IF(ISNUMBER(MATCH(B2479,Holidays!$E$5:$E$134,0)),1,'Data Export'!C2479)</f>
        <v>1</v>
      </c>
      <c r="E2479" s="66">
        <v>6</v>
      </c>
      <c r="F2479" s="66" t="str">
        <f ca="1">OFFSET('ToU Table'!$B$6,'Data Export'!E2479-1,'Data Export'!D2479-1)</f>
        <v>Off-peak</v>
      </c>
      <c r="G2479" s="66">
        <v>131</v>
      </c>
      <c r="H2479" s="66">
        <v>280</v>
      </c>
      <c r="I2479" s="66">
        <v>5.5</v>
      </c>
    </row>
    <row r="2480" spans="2:9">
      <c r="B2480" s="64">
        <f t="shared" si="79"/>
        <v>45669</v>
      </c>
      <c r="C2480" s="65">
        <f t="shared" si="80"/>
        <v>1</v>
      </c>
      <c r="D2480" s="65">
        <f>IF(ISNUMBER(MATCH(B2480,Holidays!$E$5:$E$134,0)),1,'Data Export'!C2480)</f>
        <v>1</v>
      </c>
      <c r="E2480" s="66">
        <v>7</v>
      </c>
      <c r="F2480" s="66" t="str">
        <f ca="1">OFFSET('ToU Table'!$B$6,'Data Export'!E2480-1,'Data Export'!D2480-1)</f>
        <v>Off-peak</v>
      </c>
      <c r="G2480" s="66">
        <v>131</v>
      </c>
      <c r="H2480" s="66">
        <v>280</v>
      </c>
      <c r="I2480" s="66">
        <v>5.5</v>
      </c>
    </row>
    <row r="2481" spans="2:9">
      <c r="B2481" s="64">
        <f t="shared" si="79"/>
        <v>45669</v>
      </c>
      <c r="C2481" s="65">
        <f t="shared" si="80"/>
        <v>1</v>
      </c>
      <c r="D2481" s="65">
        <f>IF(ISNUMBER(MATCH(B2481,Holidays!$E$5:$E$134,0)),1,'Data Export'!C2481)</f>
        <v>1</v>
      </c>
      <c r="E2481" s="66">
        <v>8</v>
      </c>
      <c r="F2481" s="66" t="str">
        <f ca="1">OFFSET('ToU Table'!$B$6,'Data Export'!E2481-1,'Data Export'!D2481-1)</f>
        <v>Off-peak</v>
      </c>
      <c r="G2481" s="66">
        <v>111</v>
      </c>
      <c r="H2481" s="66">
        <v>280</v>
      </c>
      <c r="I2481" s="66">
        <v>35</v>
      </c>
    </row>
    <row r="2482" spans="2:9">
      <c r="B2482" s="64">
        <f t="shared" si="79"/>
        <v>45669</v>
      </c>
      <c r="C2482" s="65">
        <f t="shared" si="80"/>
        <v>1</v>
      </c>
      <c r="D2482" s="65">
        <f>IF(ISNUMBER(MATCH(B2482,Holidays!$E$5:$E$134,0)),1,'Data Export'!C2482)</f>
        <v>1</v>
      </c>
      <c r="E2482" s="66">
        <v>9</v>
      </c>
      <c r="F2482" s="66" t="str">
        <f ca="1">OFFSET('ToU Table'!$B$6,'Data Export'!E2482-1,'Data Export'!D2482-1)</f>
        <v>Off-peak</v>
      </c>
      <c r="G2482" s="66">
        <v>111</v>
      </c>
      <c r="H2482" s="66">
        <v>280</v>
      </c>
      <c r="I2482" s="66">
        <v>5.5</v>
      </c>
    </row>
    <row r="2483" spans="2:9">
      <c r="B2483" s="64">
        <f t="shared" si="79"/>
        <v>45669</v>
      </c>
      <c r="C2483" s="65">
        <f t="shared" si="80"/>
        <v>1</v>
      </c>
      <c r="D2483" s="65">
        <f>IF(ISNUMBER(MATCH(B2483,Holidays!$E$5:$E$134,0)),1,'Data Export'!C2483)</f>
        <v>1</v>
      </c>
      <c r="E2483" s="66">
        <v>10</v>
      </c>
      <c r="F2483" s="66" t="str">
        <f ca="1">OFFSET('ToU Table'!$B$6,'Data Export'!E2483-1,'Data Export'!D2483-1)</f>
        <v>Off-peak</v>
      </c>
      <c r="G2483" s="66">
        <v>101</v>
      </c>
      <c r="H2483" s="66">
        <v>166</v>
      </c>
      <c r="I2483" s="66">
        <v>35</v>
      </c>
    </row>
    <row r="2484" spans="2:9">
      <c r="B2484" s="64">
        <f t="shared" si="79"/>
        <v>45669</v>
      </c>
      <c r="C2484" s="65">
        <f t="shared" si="80"/>
        <v>1</v>
      </c>
      <c r="D2484" s="65">
        <f>IF(ISNUMBER(MATCH(B2484,Holidays!$E$5:$E$134,0)),1,'Data Export'!C2484)</f>
        <v>1</v>
      </c>
      <c r="E2484" s="66">
        <v>11</v>
      </c>
      <c r="F2484" s="66" t="str">
        <f ca="1">OFFSET('ToU Table'!$B$6,'Data Export'!E2484-1,'Data Export'!D2484-1)</f>
        <v>Off-peak</v>
      </c>
      <c r="G2484" s="66">
        <v>96.75</v>
      </c>
      <c r="H2484" s="66">
        <v>131</v>
      </c>
      <c r="I2484" s="66">
        <v>75</v>
      </c>
    </row>
    <row r="2485" spans="2:9">
      <c r="B2485" s="64">
        <f t="shared" si="79"/>
        <v>45669</v>
      </c>
      <c r="C2485" s="65">
        <f t="shared" si="80"/>
        <v>1</v>
      </c>
      <c r="D2485" s="65">
        <f>IF(ISNUMBER(MATCH(B2485,Holidays!$E$5:$E$134,0)),1,'Data Export'!C2485)</f>
        <v>1</v>
      </c>
      <c r="E2485" s="66">
        <v>12</v>
      </c>
      <c r="F2485" s="66" t="str">
        <f ca="1">OFFSET('ToU Table'!$B$6,'Data Export'!E2485-1,'Data Export'!D2485-1)</f>
        <v>Off-peak</v>
      </c>
      <c r="G2485" s="66">
        <v>96.75</v>
      </c>
      <c r="H2485" s="66">
        <v>131</v>
      </c>
      <c r="I2485" s="66">
        <v>75</v>
      </c>
    </row>
    <row r="2486" spans="2:9">
      <c r="B2486" s="64">
        <f t="shared" si="79"/>
        <v>45669</v>
      </c>
      <c r="C2486" s="65">
        <f t="shared" si="80"/>
        <v>1</v>
      </c>
      <c r="D2486" s="65">
        <f>IF(ISNUMBER(MATCH(B2486,Holidays!$E$5:$E$134,0)),1,'Data Export'!C2486)</f>
        <v>1</v>
      </c>
      <c r="E2486" s="66">
        <v>13</v>
      </c>
      <c r="F2486" s="66" t="str">
        <f ca="1">OFFSET('ToU Table'!$B$6,'Data Export'!E2486-1,'Data Export'!D2486-1)</f>
        <v>Off-peak</v>
      </c>
      <c r="G2486" s="66">
        <v>100.99</v>
      </c>
      <c r="H2486" s="66">
        <v>131</v>
      </c>
      <c r="I2486" s="66">
        <v>65</v>
      </c>
    </row>
    <row r="2487" spans="2:9">
      <c r="B2487" s="64">
        <f t="shared" si="79"/>
        <v>45669</v>
      </c>
      <c r="C2487" s="65">
        <f t="shared" si="80"/>
        <v>1</v>
      </c>
      <c r="D2487" s="65">
        <f>IF(ISNUMBER(MATCH(B2487,Holidays!$E$5:$E$134,0)),1,'Data Export'!C2487)</f>
        <v>1</v>
      </c>
      <c r="E2487" s="66">
        <v>14</v>
      </c>
      <c r="F2487" s="66" t="str">
        <f ca="1">OFFSET('ToU Table'!$B$6,'Data Export'!E2487-1,'Data Export'!D2487-1)</f>
        <v>Off-peak</v>
      </c>
      <c r="G2487" s="66">
        <v>90.97</v>
      </c>
      <c r="H2487" s="66">
        <v>131</v>
      </c>
      <c r="I2487" s="66">
        <v>84.8</v>
      </c>
    </row>
    <row r="2488" spans="2:9">
      <c r="B2488" s="64">
        <f t="shared" si="79"/>
        <v>45669</v>
      </c>
      <c r="C2488" s="65">
        <f t="shared" si="80"/>
        <v>1</v>
      </c>
      <c r="D2488" s="65">
        <f>IF(ISNUMBER(MATCH(B2488,Holidays!$E$5:$E$134,0)),1,'Data Export'!C2488)</f>
        <v>1</v>
      </c>
      <c r="E2488" s="66">
        <v>15</v>
      </c>
      <c r="F2488" s="66" t="str">
        <f ca="1">OFFSET('ToU Table'!$B$6,'Data Export'!E2488-1,'Data Export'!D2488-1)</f>
        <v>Off-peak</v>
      </c>
      <c r="G2488" s="66">
        <v>95.47</v>
      </c>
      <c r="H2488" s="66">
        <v>166</v>
      </c>
      <c r="I2488" s="66">
        <v>84.7</v>
      </c>
    </row>
    <row r="2489" spans="2:9">
      <c r="B2489" s="64">
        <f t="shared" si="79"/>
        <v>45669</v>
      </c>
      <c r="C2489" s="65">
        <f t="shared" si="80"/>
        <v>1</v>
      </c>
      <c r="D2489" s="65">
        <f>IF(ISNUMBER(MATCH(B2489,Holidays!$E$5:$E$134,0)),1,'Data Export'!C2489)</f>
        <v>1</v>
      </c>
      <c r="E2489" s="66">
        <v>16</v>
      </c>
      <c r="F2489" s="66" t="str">
        <f ca="1">OFFSET('ToU Table'!$B$6,'Data Export'!E2489-1,'Data Export'!D2489-1)</f>
        <v>Off-peak</v>
      </c>
      <c r="G2489" s="66">
        <v>100.99</v>
      </c>
      <c r="H2489" s="66">
        <v>190</v>
      </c>
      <c r="I2489" s="66">
        <v>84.7</v>
      </c>
    </row>
    <row r="2490" spans="2:9">
      <c r="B2490" s="64">
        <f t="shared" si="79"/>
        <v>45669</v>
      </c>
      <c r="C2490" s="65">
        <f t="shared" si="80"/>
        <v>1</v>
      </c>
      <c r="D2490" s="65">
        <f>IF(ISNUMBER(MATCH(B2490,Holidays!$E$5:$E$134,0)),1,'Data Export'!C2490)</f>
        <v>1</v>
      </c>
      <c r="E2490" s="66">
        <v>17</v>
      </c>
      <c r="F2490" s="66" t="str">
        <f ca="1">OFFSET('ToU Table'!$B$6,'Data Export'!E2490-1,'Data Export'!D2490-1)</f>
        <v>Off-peak</v>
      </c>
      <c r="G2490" s="66">
        <v>111</v>
      </c>
      <c r="H2490" s="66">
        <v>253.57</v>
      </c>
      <c r="I2490" s="66">
        <v>45</v>
      </c>
    </row>
    <row r="2491" spans="2:9">
      <c r="B2491" s="64">
        <f t="shared" si="79"/>
        <v>45669</v>
      </c>
      <c r="C2491" s="65">
        <f t="shared" si="80"/>
        <v>1</v>
      </c>
      <c r="D2491" s="65">
        <f>IF(ISNUMBER(MATCH(B2491,Holidays!$E$5:$E$134,0)),1,'Data Export'!C2491)</f>
        <v>1</v>
      </c>
      <c r="E2491" s="66">
        <v>18</v>
      </c>
      <c r="F2491" s="66" t="str">
        <f ca="1">OFFSET('ToU Table'!$B$6,'Data Export'!E2491-1,'Data Export'!D2491-1)</f>
        <v>Off-peak</v>
      </c>
      <c r="G2491" s="66">
        <v>345.55</v>
      </c>
      <c r="H2491" s="66">
        <v>345.55</v>
      </c>
      <c r="I2491" s="66">
        <v>3.8</v>
      </c>
    </row>
    <row r="2492" spans="2:9">
      <c r="B2492" s="64">
        <f t="shared" si="79"/>
        <v>45669</v>
      </c>
      <c r="C2492" s="65">
        <f t="shared" si="80"/>
        <v>1</v>
      </c>
      <c r="D2492" s="65">
        <f>IF(ISNUMBER(MATCH(B2492,Holidays!$E$5:$E$134,0)),1,'Data Export'!C2492)</f>
        <v>1</v>
      </c>
      <c r="E2492" s="66">
        <v>19</v>
      </c>
      <c r="F2492" s="66" t="str">
        <f ca="1">OFFSET('ToU Table'!$B$6,'Data Export'!E2492-1,'Data Export'!D2492-1)</f>
        <v>Off-peak</v>
      </c>
      <c r="G2492" s="66">
        <v>345.55</v>
      </c>
      <c r="H2492" s="66">
        <v>345.55</v>
      </c>
      <c r="I2492" s="66">
        <v>3.8</v>
      </c>
    </row>
    <row r="2493" spans="2:9">
      <c r="B2493" s="64">
        <f t="shared" si="79"/>
        <v>45669</v>
      </c>
      <c r="C2493" s="65">
        <f t="shared" si="80"/>
        <v>1</v>
      </c>
      <c r="D2493" s="65">
        <f>IF(ISNUMBER(MATCH(B2493,Holidays!$E$5:$E$134,0)),1,'Data Export'!C2493)</f>
        <v>1</v>
      </c>
      <c r="E2493" s="66">
        <v>20</v>
      </c>
      <c r="F2493" s="66" t="str">
        <f ca="1">OFFSET('ToU Table'!$B$6,'Data Export'!E2493-1,'Data Export'!D2493-1)</f>
        <v>Off-peak</v>
      </c>
      <c r="G2493" s="66">
        <v>345.55</v>
      </c>
      <c r="H2493" s="66">
        <v>345.55</v>
      </c>
      <c r="I2493" s="66">
        <v>3.8</v>
      </c>
    </row>
    <row r="2494" spans="2:9">
      <c r="B2494" s="64">
        <f t="shared" si="79"/>
        <v>45669</v>
      </c>
      <c r="C2494" s="65">
        <f t="shared" si="80"/>
        <v>1</v>
      </c>
      <c r="D2494" s="65">
        <f>IF(ISNUMBER(MATCH(B2494,Holidays!$E$5:$E$134,0)),1,'Data Export'!C2494)</f>
        <v>1</v>
      </c>
      <c r="E2494" s="66">
        <v>21</v>
      </c>
      <c r="F2494" s="66" t="str">
        <f ca="1">OFFSET('ToU Table'!$B$6,'Data Export'!E2494-1,'Data Export'!D2494-1)</f>
        <v>Off-peak</v>
      </c>
      <c r="G2494" s="66">
        <v>345.55</v>
      </c>
      <c r="H2494" s="66">
        <v>345.55</v>
      </c>
      <c r="I2494" s="66">
        <v>3.8</v>
      </c>
    </row>
    <row r="2495" spans="2:9">
      <c r="B2495" s="64">
        <f t="shared" si="79"/>
        <v>45669</v>
      </c>
      <c r="C2495" s="65">
        <f t="shared" si="80"/>
        <v>1</v>
      </c>
      <c r="D2495" s="65">
        <f>IF(ISNUMBER(MATCH(B2495,Holidays!$E$5:$E$134,0)),1,'Data Export'!C2495)</f>
        <v>1</v>
      </c>
      <c r="E2495" s="66">
        <v>22</v>
      </c>
      <c r="F2495" s="66" t="str">
        <f ca="1">OFFSET('ToU Table'!$B$6,'Data Export'!E2495-1,'Data Export'!D2495-1)</f>
        <v>Off-peak</v>
      </c>
      <c r="G2495" s="66">
        <v>248.58</v>
      </c>
      <c r="H2495" s="66">
        <v>248.58</v>
      </c>
      <c r="I2495" s="66">
        <v>3.8</v>
      </c>
    </row>
    <row r="2496" spans="2:9">
      <c r="B2496" s="64">
        <f t="shared" si="79"/>
        <v>45669</v>
      </c>
      <c r="C2496" s="65">
        <f t="shared" si="80"/>
        <v>1</v>
      </c>
      <c r="D2496" s="65">
        <f>IF(ISNUMBER(MATCH(B2496,Holidays!$E$5:$E$134,0)),1,'Data Export'!C2496)</f>
        <v>1</v>
      </c>
      <c r="E2496" s="66">
        <v>23</v>
      </c>
      <c r="F2496" s="66" t="str">
        <f ca="1">OFFSET('ToU Table'!$B$6,'Data Export'!E2496-1,'Data Export'!D2496-1)</f>
        <v>Off-peak</v>
      </c>
      <c r="G2496" s="66">
        <v>162.36000000000001</v>
      </c>
      <c r="H2496" s="66">
        <v>173.35</v>
      </c>
      <c r="I2496" s="66">
        <v>19</v>
      </c>
    </row>
    <row r="2497" spans="2:9">
      <c r="B2497" s="64">
        <f t="shared" si="79"/>
        <v>45669</v>
      </c>
      <c r="C2497" s="65">
        <f t="shared" si="80"/>
        <v>1</v>
      </c>
      <c r="D2497" s="65">
        <f>IF(ISNUMBER(MATCH(B2497,Holidays!$E$5:$E$134,0)),1,'Data Export'!C2497)</f>
        <v>1</v>
      </c>
      <c r="E2497" s="66">
        <v>24</v>
      </c>
      <c r="F2497" s="66" t="str">
        <f ca="1">OFFSET('ToU Table'!$B$6,'Data Export'!E2497-1,'Data Export'!D2497-1)</f>
        <v>Off-peak</v>
      </c>
      <c r="G2497" s="66">
        <v>162.24</v>
      </c>
      <c r="H2497" s="66">
        <v>189.45</v>
      </c>
      <c r="I2497" s="66">
        <v>5</v>
      </c>
    </row>
    <row r="2498" spans="2:9">
      <c r="B2498" s="64">
        <f t="shared" si="79"/>
        <v>45670</v>
      </c>
      <c r="C2498" s="65">
        <f t="shared" si="80"/>
        <v>2</v>
      </c>
      <c r="D2498" s="65">
        <f>IF(ISNUMBER(MATCH(B2498,Holidays!$E$5:$E$134,0)),1,'Data Export'!C2498)</f>
        <v>2</v>
      </c>
      <c r="E2498" s="66">
        <v>1</v>
      </c>
      <c r="F2498" s="66" t="str">
        <f ca="1">OFFSET('ToU Table'!$B$6,'Data Export'!E2498-1,'Data Export'!D2498-1)</f>
        <v>Off-peak</v>
      </c>
      <c r="G2498" s="66">
        <v>122</v>
      </c>
      <c r="H2498" s="66">
        <v>166</v>
      </c>
      <c r="I2498" s="66">
        <v>15.2</v>
      </c>
    </row>
    <row r="2499" spans="2:9">
      <c r="B2499" s="64">
        <f t="shared" ref="B2499:B2562" si="81">B2475+1</f>
        <v>45670</v>
      </c>
      <c r="C2499" s="65">
        <f t="shared" si="80"/>
        <v>2</v>
      </c>
      <c r="D2499" s="65">
        <f>IF(ISNUMBER(MATCH(B2499,Holidays!$E$5:$E$134,0)),1,'Data Export'!C2499)</f>
        <v>2</v>
      </c>
      <c r="E2499" s="66">
        <v>2</v>
      </c>
      <c r="F2499" s="66" t="str">
        <f ca="1">OFFSET('ToU Table'!$B$6,'Data Export'!E2499-1,'Data Export'!D2499-1)</f>
        <v>Off-peak</v>
      </c>
      <c r="G2499" s="66">
        <v>122</v>
      </c>
      <c r="H2499" s="66">
        <v>166</v>
      </c>
      <c r="I2499" s="66">
        <v>22</v>
      </c>
    </row>
    <row r="2500" spans="2:9">
      <c r="B2500" s="64">
        <f t="shared" si="81"/>
        <v>45670</v>
      </c>
      <c r="C2500" s="65">
        <f t="shared" si="80"/>
        <v>2</v>
      </c>
      <c r="D2500" s="65">
        <f>IF(ISNUMBER(MATCH(B2500,Holidays!$E$5:$E$134,0)),1,'Data Export'!C2500)</f>
        <v>2</v>
      </c>
      <c r="E2500" s="66">
        <v>3</v>
      </c>
      <c r="F2500" s="66" t="str">
        <f ca="1">OFFSET('ToU Table'!$B$6,'Data Export'!E2500-1,'Data Export'!D2500-1)</f>
        <v>Off-peak</v>
      </c>
      <c r="G2500" s="66">
        <v>111</v>
      </c>
      <c r="H2500" s="66">
        <v>166</v>
      </c>
      <c r="I2500" s="66">
        <v>28.7</v>
      </c>
    </row>
    <row r="2501" spans="2:9">
      <c r="B2501" s="64">
        <f t="shared" si="81"/>
        <v>45670</v>
      </c>
      <c r="C2501" s="65">
        <f t="shared" si="80"/>
        <v>2</v>
      </c>
      <c r="D2501" s="65">
        <f>IF(ISNUMBER(MATCH(B2501,Holidays!$E$5:$E$134,0)),1,'Data Export'!C2501)</f>
        <v>2</v>
      </c>
      <c r="E2501" s="66">
        <v>4</v>
      </c>
      <c r="F2501" s="66" t="str">
        <f ca="1">OFFSET('ToU Table'!$B$6,'Data Export'!E2501-1,'Data Export'!D2501-1)</f>
        <v>Off-peak</v>
      </c>
      <c r="G2501" s="66">
        <v>111</v>
      </c>
      <c r="H2501" s="66">
        <v>166</v>
      </c>
      <c r="I2501" s="66">
        <v>28.7</v>
      </c>
    </row>
    <row r="2502" spans="2:9">
      <c r="B2502" s="64">
        <f t="shared" si="81"/>
        <v>45670</v>
      </c>
      <c r="C2502" s="65">
        <f t="shared" si="80"/>
        <v>2</v>
      </c>
      <c r="D2502" s="65">
        <f>IF(ISNUMBER(MATCH(B2502,Holidays!$E$5:$E$134,0)),1,'Data Export'!C2502)</f>
        <v>2</v>
      </c>
      <c r="E2502" s="66">
        <v>5</v>
      </c>
      <c r="F2502" s="66" t="str">
        <f ca="1">OFFSET('ToU Table'!$B$6,'Data Export'!E2502-1,'Data Export'!D2502-1)</f>
        <v>Off-peak</v>
      </c>
      <c r="G2502" s="66">
        <v>122</v>
      </c>
      <c r="H2502" s="66">
        <v>204.55</v>
      </c>
      <c r="I2502" s="66">
        <v>27</v>
      </c>
    </row>
    <row r="2503" spans="2:9">
      <c r="B2503" s="64">
        <f t="shared" si="81"/>
        <v>45670</v>
      </c>
      <c r="C2503" s="65">
        <f t="shared" si="80"/>
        <v>2</v>
      </c>
      <c r="D2503" s="65">
        <f>IF(ISNUMBER(MATCH(B2503,Holidays!$E$5:$E$134,0)),1,'Data Export'!C2503)</f>
        <v>2</v>
      </c>
      <c r="E2503" s="66">
        <v>6</v>
      </c>
      <c r="F2503" s="66" t="str">
        <f ca="1">OFFSET('ToU Table'!$B$6,'Data Export'!E2503-1,'Data Export'!D2503-1)</f>
        <v>Off-peak</v>
      </c>
      <c r="G2503" s="66">
        <v>279.05</v>
      </c>
      <c r="H2503" s="66">
        <v>279.05</v>
      </c>
      <c r="I2503" s="66">
        <v>3.8</v>
      </c>
    </row>
    <row r="2504" spans="2:9">
      <c r="B2504" s="64">
        <f t="shared" si="81"/>
        <v>45670</v>
      </c>
      <c r="C2504" s="65">
        <f t="shared" si="80"/>
        <v>2</v>
      </c>
      <c r="D2504" s="65">
        <f>IF(ISNUMBER(MATCH(B2504,Holidays!$E$5:$E$134,0)),1,'Data Export'!C2504)</f>
        <v>2</v>
      </c>
      <c r="E2504" s="66">
        <v>7</v>
      </c>
      <c r="F2504" s="66" t="str">
        <f ca="1">OFFSET('ToU Table'!$B$6,'Data Export'!E2504-1,'Data Export'!D2504-1)</f>
        <v>Standard</v>
      </c>
      <c r="G2504" s="66">
        <v>279.05</v>
      </c>
      <c r="H2504" s="66">
        <v>279.05</v>
      </c>
      <c r="I2504" s="66">
        <v>3.8</v>
      </c>
    </row>
    <row r="2505" spans="2:9">
      <c r="B2505" s="64">
        <f t="shared" si="81"/>
        <v>45670</v>
      </c>
      <c r="C2505" s="65">
        <f t="shared" si="80"/>
        <v>2</v>
      </c>
      <c r="D2505" s="65">
        <f>IF(ISNUMBER(MATCH(B2505,Holidays!$E$5:$E$134,0)),1,'Data Export'!C2505)</f>
        <v>2</v>
      </c>
      <c r="E2505" s="66">
        <v>8</v>
      </c>
      <c r="F2505" s="66" t="str">
        <f ca="1">OFFSET('ToU Table'!$B$6,'Data Export'!E2505-1,'Data Export'!D2505-1)</f>
        <v>Peak</v>
      </c>
      <c r="G2505" s="66">
        <v>273.2</v>
      </c>
      <c r="H2505" s="66">
        <v>273.2</v>
      </c>
      <c r="I2505" s="66">
        <v>23.8</v>
      </c>
    </row>
    <row r="2506" spans="2:9">
      <c r="B2506" s="64">
        <f t="shared" si="81"/>
        <v>45670</v>
      </c>
      <c r="C2506" s="65">
        <f t="shared" si="80"/>
        <v>2</v>
      </c>
      <c r="D2506" s="65">
        <f>IF(ISNUMBER(MATCH(B2506,Holidays!$E$5:$E$134,0)),1,'Data Export'!C2506)</f>
        <v>2</v>
      </c>
      <c r="E2506" s="66">
        <v>9</v>
      </c>
      <c r="F2506" s="66" t="str">
        <f ca="1">OFFSET('ToU Table'!$B$6,'Data Export'!E2506-1,'Data Export'!D2506-1)</f>
        <v>Peak</v>
      </c>
      <c r="G2506" s="66">
        <v>278.10000000000002</v>
      </c>
      <c r="H2506" s="66">
        <v>278.10000000000002</v>
      </c>
      <c r="I2506" s="66">
        <v>3.8</v>
      </c>
    </row>
    <row r="2507" spans="2:9">
      <c r="B2507" s="64">
        <f t="shared" si="81"/>
        <v>45670</v>
      </c>
      <c r="C2507" s="65">
        <f t="shared" si="80"/>
        <v>2</v>
      </c>
      <c r="D2507" s="65">
        <f>IF(ISNUMBER(MATCH(B2507,Holidays!$E$5:$E$134,0)),1,'Data Export'!C2507)</f>
        <v>2</v>
      </c>
      <c r="E2507" s="66">
        <v>10</v>
      </c>
      <c r="F2507" s="66" t="str">
        <f ca="1">OFFSET('ToU Table'!$B$6,'Data Export'!E2507-1,'Data Export'!D2507-1)</f>
        <v>Peak</v>
      </c>
      <c r="G2507" s="66">
        <v>101</v>
      </c>
      <c r="H2507" s="66">
        <v>166</v>
      </c>
      <c r="I2507" s="66">
        <v>7.5</v>
      </c>
    </row>
    <row r="2508" spans="2:9">
      <c r="B2508" s="64">
        <f t="shared" si="81"/>
        <v>45670</v>
      </c>
      <c r="C2508" s="65">
        <f t="shared" si="80"/>
        <v>2</v>
      </c>
      <c r="D2508" s="65">
        <f>IF(ISNUMBER(MATCH(B2508,Holidays!$E$5:$E$134,0)),1,'Data Export'!C2508)</f>
        <v>2</v>
      </c>
      <c r="E2508" s="66">
        <v>11</v>
      </c>
      <c r="F2508" s="66" t="str">
        <f ca="1">OFFSET('ToU Table'!$B$6,'Data Export'!E2508-1,'Data Export'!D2508-1)</f>
        <v>Standard</v>
      </c>
      <c r="G2508" s="66">
        <v>95.47</v>
      </c>
      <c r="H2508" s="66">
        <v>175.45</v>
      </c>
      <c r="I2508" s="66">
        <v>40.799999999999997</v>
      </c>
    </row>
    <row r="2509" spans="2:9">
      <c r="B2509" s="64">
        <f t="shared" si="81"/>
        <v>45670</v>
      </c>
      <c r="C2509" s="65">
        <f t="shared" si="80"/>
        <v>2</v>
      </c>
      <c r="D2509" s="65">
        <f>IF(ISNUMBER(MATCH(B2509,Holidays!$E$5:$E$134,0)),1,'Data Export'!C2509)</f>
        <v>2</v>
      </c>
      <c r="E2509" s="66">
        <v>12</v>
      </c>
      <c r="F2509" s="66" t="str">
        <f ca="1">OFFSET('ToU Table'!$B$6,'Data Export'!E2509-1,'Data Export'!D2509-1)</f>
        <v>Standard</v>
      </c>
      <c r="G2509" s="66">
        <v>93.55</v>
      </c>
      <c r="H2509" s="66">
        <v>153.44999999999999</v>
      </c>
      <c r="I2509" s="66">
        <v>40.799999999999997</v>
      </c>
    </row>
    <row r="2510" spans="2:9">
      <c r="B2510" s="64">
        <f t="shared" si="81"/>
        <v>45670</v>
      </c>
      <c r="C2510" s="65">
        <f t="shared" si="80"/>
        <v>2</v>
      </c>
      <c r="D2510" s="65">
        <f>IF(ISNUMBER(MATCH(B2510,Holidays!$E$5:$E$134,0)),1,'Data Export'!C2510)</f>
        <v>2</v>
      </c>
      <c r="E2510" s="66">
        <v>13</v>
      </c>
      <c r="F2510" s="66" t="str">
        <f ca="1">OFFSET('ToU Table'!$B$6,'Data Export'!E2510-1,'Data Export'!D2510-1)</f>
        <v>Standard</v>
      </c>
      <c r="G2510" s="66">
        <v>91</v>
      </c>
      <c r="H2510" s="66">
        <v>153.44999999999999</v>
      </c>
      <c r="I2510" s="66">
        <v>50.8</v>
      </c>
    </row>
    <row r="2511" spans="2:9">
      <c r="B2511" s="64">
        <f t="shared" si="81"/>
        <v>45670</v>
      </c>
      <c r="C2511" s="65">
        <f t="shared" si="80"/>
        <v>2</v>
      </c>
      <c r="D2511" s="65">
        <f>IF(ISNUMBER(MATCH(B2511,Holidays!$E$5:$E$134,0)),1,'Data Export'!C2511)</f>
        <v>2</v>
      </c>
      <c r="E2511" s="66">
        <v>14</v>
      </c>
      <c r="F2511" s="66" t="str">
        <f ca="1">OFFSET('ToU Table'!$B$6,'Data Export'!E2511-1,'Data Export'!D2511-1)</f>
        <v>Standard</v>
      </c>
      <c r="G2511" s="66">
        <v>93.55</v>
      </c>
      <c r="H2511" s="66">
        <v>153.44999999999999</v>
      </c>
      <c r="I2511" s="66">
        <v>40.799999999999997</v>
      </c>
    </row>
    <row r="2512" spans="2:9">
      <c r="B2512" s="64">
        <f t="shared" si="81"/>
        <v>45670</v>
      </c>
      <c r="C2512" s="65">
        <f t="shared" si="80"/>
        <v>2</v>
      </c>
      <c r="D2512" s="65">
        <f>IF(ISNUMBER(MATCH(B2512,Holidays!$E$5:$E$134,0)),1,'Data Export'!C2512)</f>
        <v>2</v>
      </c>
      <c r="E2512" s="66">
        <v>15</v>
      </c>
      <c r="F2512" s="66" t="str">
        <f ca="1">OFFSET('ToU Table'!$B$6,'Data Export'!E2512-1,'Data Export'!D2512-1)</f>
        <v>Standard</v>
      </c>
      <c r="G2512" s="66">
        <v>100.99</v>
      </c>
      <c r="H2512" s="66">
        <v>175.45</v>
      </c>
      <c r="I2512" s="66">
        <v>30.8</v>
      </c>
    </row>
    <row r="2513" spans="2:9">
      <c r="B2513" s="64">
        <f t="shared" si="81"/>
        <v>45670</v>
      </c>
      <c r="C2513" s="65">
        <f t="shared" si="80"/>
        <v>2</v>
      </c>
      <c r="D2513" s="65">
        <f>IF(ISNUMBER(MATCH(B2513,Holidays!$E$5:$E$134,0)),1,'Data Export'!C2513)</f>
        <v>2</v>
      </c>
      <c r="E2513" s="66">
        <v>16</v>
      </c>
      <c r="F2513" s="66" t="str">
        <f ca="1">OFFSET('ToU Table'!$B$6,'Data Export'!E2513-1,'Data Export'!D2513-1)</f>
        <v>Standard</v>
      </c>
      <c r="G2513" s="66">
        <v>101</v>
      </c>
      <c r="H2513" s="66">
        <v>187.5</v>
      </c>
      <c r="I2513" s="66">
        <v>35.799999999999997</v>
      </c>
    </row>
    <row r="2514" spans="2:9">
      <c r="B2514" s="64">
        <f t="shared" si="81"/>
        <v>45670</v>
      </c>
      <c r="C2514" s="65">
        <f t="shared" si="80"/>
        <v>2</v>
      </c>
      <c r="D2514" s="65">
        <f>IF(ISNUMBER(MATCH(B2514,Holidays!$E$5:$E$134,0)),1,'Data Export'!C2514)</f>
        <v>2</v>
      </c>
      <c r="E2514" s="66">
        <v>17</v>
      </c>
      <c r="F2514" s="66" t="str">
        <f ca="1">OFFSET('ToU Table'!$B$6,'Data Export'!E2514-1,'Data Export'!D2514-1)</f>
        <v>Standard</v>
      </c>
      <c r="G2514" s="66">
        <v>113.39</v>
      </c>
      <c r="H2514" s="66">
        <v>253.61</v>
      </c>
      <c r="I2514" s="66">
        <v>16.899999999999999</v>
      </c>
    </row>
    <row r="2515" spans="2:9">
      <c r="B2515" s="64">
        <f t="shared" si="81"/>
        <v>45670</v>
      </c>
      <c r="C2515" s="65">
        <f t="shared" si="80"/>
        <v>2</v>
      </c>
      <c r="D2515" s="65">
        <f>IF(ISNUMBER(MATCH(B2515,Holidays!$E$5:$E$134,0)),1,'Data Export'!C2515)</f>
        <v>2</v>
      </c>
      <c r="E2515" s="66">
        <v>18</v>
      </c>
      <c r="F2515" s="66" t="str">
        <f ca="1">OFFSET('ToU Table'!$B$6,'Data Export'!E2515-1,'Data Export'!D2515-1)</f>
        <v>Standard</v>
      </c>
      <c r="G2515" s="66">
        <v>345.55</v>
      </c>
      <c r="H2515" s="66">
        <v>345.55</v>
      </c>
      <c r="I2515" s="66">
        <v>3.8</v>
      </c>
    </row>
    <row r="2516" spans="2:9">
      <c r="B2516" s="64">
        <f t="shared" si="81"/>
        <v>45670</v>
      </c>
      <c r="C2516" s="65">
        <f t="shared" si="80"/>
        <v>2</v>
      </c>
      <c r="D2516" s="65">
        <f>IF(ISNUMBER(MATCH(B2516,Holidays!$E$5:$E$134,0)),1,'Data Export'!C2516)</f>
        <v>2</v>
      </c>
      <c r="E2516" s="66">
        <v>19</v>
      </c>
      <c r="F2516" s="66" t="str">
        <f ca="1">OFFSET('ToU Table'!$B$6,'Data Export'!E2516-1,'Data Export'!D2516-1)</f>
        <v>Peak</v>
      </c>
      <c r="G2516" s="66">
        <v>345.55</v>
      </c>
      <c r="H2516" s="66">
        <v>345.55</v>
      </c>
      <c r="I2516" s="66">
        <v>3.8</v>
      </c>
    </row>
    <row r="2517" spans="2:9">
      <c r="B2517" s="64">
        <f t="shared" si="81"/>
        <v>45670</v>
      </c>
      <c r="C2517" s="65">
        <f t="shared" si="80"/>
        <v>2</v>
      </c>
      <c r="D2517" s="65">
        <f>IF(ISNUMBER(MATCH(B2517,Holidays!$E$5:$E$134,0)),1,'Data Export'!C2517)</f>
        <v>2</v>
      </c>
      <c r="E2517" s="66">
        <v>20</v>
      </c>
      <c r="F2517" s="66" t="str">
        <f ca="1">OFFSET('ToU Table'!$B$6,'Data Export'!E2517-1,'Data Export'!D2517-1)</f>
        <v>Peak</v>
      </c>
      <c r="G2517" s="66">
        <v>345.55</v>
      </c>
      <c r="H2517" s="66">
        <v>345.55</v>
      </c>
      <c r="I2517" s="66">
        <v>3.8</v>
      </c>
    </row>
    <row r="2518" spans="2:9">
      <c r="B2518" s="64">
        <f t="shared" si="81"/>
        <v>45670</v>
      </c>
      <c r="C2518" s="65">
        <f t="shared" si="80"/>
        <v>2</v>
      </c>
      <c r="D2518" s="65">
        <f>IF(ISNUMBER(MATCH(B2518,Holidays!$E$5:$E$134,0)),1,'Data Export'!C2518)</f>
        <v>2</v>
      </c>
      <c r="E2518" s="66">
        <v>21</v>
      </c>
      <c r="F2518" s="66" t="str">
        <f ca="1">OFFSET('ToU Table'!$B$6,'Data Export'!E2518-1,'Data Export'!D2518-1)</f>
        <v>Peak</v>
      </c>
      <c r="G2518" s="66">
        <v>345.55</v>
      </c>
      <c r="H2518" s="66">
        <v>345.55</v>
      </c>
      <c r="I2518" s="66">
        <v>3.8</v>
      </c>
    </row>
    <row r="2519" spans="2:9">
      <c r="B2519" s="64">
        <f t="shared" si="81"/>
        <v>45670</v>
      </c>
      <c r="C2519" s="65">
        <f t="shared" si="80"/>
        <v>2</v>
      </c>
      <c r="D2519" s="65">
        <f>IF(ISNUMBER(MATCH(B2519,Holidays!$E$5:$E$134,0)),1,'Data Export'!C2519)</f>
        <v>2</v>
      </c>
      <c r="E2519" s="66">
        <v>22</v>
      </c>
      <c r="F2519" s="66" t="str">
        <f ca="1">OFFSET('ToU Table'!$B$6,'Data Export'!E2519-1,'Data Export'!D2519-1)</f>
        <v>Standard</v>
      </c>
      <c r="G2519" s="66">
        <v>248.58</v>
      </c>
      <c r="H2519" s="66">
        <v>248.58</v>
      </c>
      <c r="I2519" s="66">
        <v>3.8</v>
      </c>
    </row>
    <row r="2520" spans="2:9">
      <c r="B2520" s="64">
        <f t="shared" si="81"/>
        <v>45670</v>
      </c>
      <c r="C2520" s="65">
        <f t="shared" si="80"/>
        <v>2</v>
      </c>
      <c r="D2520" s="65">
        <f>IF(ISNUMBER(MATCH(B2520,Holidays!$E$5:$E$134,0)),1,'Data Export'!C2520)</f>
        <v>2</v>
      </c>
      <c r="E2520" s="66">
        <v>23</v>
      </c>
      <c r="F2520" s="66" t="str">
        <f ca="1">OFFSET('ToU Table'!$B$6,'Data Export'!E2520-1,'Data Export'!D2520-1)</f>
        <v>Off-peak</v>
      </c>
      <c r="G2520" s="66">
        <v>162.36000000000001</v>
      </c>
      <c r="H2520" s="66">
        <v>173.35</v>
      </c>
      <c r="I2520" s="66">
        <v>19</v>
      </c>
    </row>
    <row r="2521" spans="2:9">
      <c r="B2521" s="64">
        <f t="shared" si="81"/>
        <v>45670</v>
      </c>
      <c r="C2521" s="65">
        <f t="shared" si="80"/>
        <v>2</v>
      </c>
      <c r="D2521" s="65">
        <f>IF(ISNUMBER(MATCH(B2521,Holidays!$E$5:$E$134,0)),1,'Data Export'!C2521)</f>
        <v>2</v>
      </c>
      <c r="E2521" s="66">
        <v>24</v>
      </c>
      <c r="F2521" s="66" t="str">
        <f ca="1">OFFSET('ToU Table'!$B$6,'Data Export'!E2521-1,'Data Export'!D2521-1)</f>
        <v>Off-peak</v>
      </c>
      <c r="G2521" s="66">
        <v>162.24</v>
      </c>
      <c r="H2521" s="66">
        <v>173.35</v>
      </c>
      <c r="I2521" s="66">
        <v>19</v>
      </c>
    </row>
    <row r="2522" spans="2:9">
      <c r="B2522" s="64">
        <f t="shared" si="81"/>
        <v>45671</v>
      </c>
      <c r="C2522" s="65">
        <f t="shared" si="80"/>
        <v>3</v>
      </c>
      <c r="D2522" s="65">
        <f>IF(ISNUMBER(MATCH(B2522,Holidays!$E$5:$E$134,0)),1,'Data Export'!C2522)</f>
        <v>3</v>
      </c>
      <c r="E2522" s="66">
        <v>1</v>
      </c>
      <c r="F2522" s="66" t="str">
        <f ca="1">OFFSET('ToU Table'!$B$6,'Data Export'!E2522-1,'Data Export'!D2522-1)</f>
        <v>Off-peak</v>
      </c>
      <c r="G2522" s="66">
        <v>106.59</v>
      </c>
      <c r="H2522" s="66">
        <v>222.95</v>
      </c>
      <c r="I2522" s="66">
        <v>5</v>
      </c>
    </row>
    <row r="2523" spans="2:9">
      <c r="B2523" s="64">
        <f t="shared" si="81"/>
        <v>45671</v>
      </c>
      <c r="C2523" s="65">
        <f t="shared" si="80"/>
        <v>3</v>
      </c>
      <c r="D2523" s="65">
        <f>IF(ISNUMBER(MATCH(B2523,Holidays!$E$5:$E$134,0)),1,'Data Export'!C2523)</f>
        <v>3</v>
      </c>
      <c r="E2523" s="66">
        <v>2</v>
      </c>
      <c r="F2523" s="66" t="str">
        <f ca="1">OFFSET('ToU Table'!$B$6,'Data Export'!E2523-1,'Data Export'!D2523-1)</f>
        <v>Off-peak</v>
      </c>
      <c r="G2523" s="66">
        <v>106.59</v>
      </c>
      <c r="H2523" s="66">
        <v>222.95</v>
      </c>
      <c r="I2523" s="66">
        <v>5</v>
      </c>
    </row>
    <row r="2524" spans="2:9">
      <c r="B2524" s="64">
        <f t="shared" si="81"/>
        <v>45671</v>
      </c>
      <c r="C2524" s="65">
        <f t="shared" si="80"/>
        <v>3</v>
      </c>
      <c r="D2524" s="65">
        <f>IF(ISNUMBER(MATCH(B2524,Holidays!$E$5:$E$134,0)),1,'Data Export'!C2524)</f>
        <v>3</v>
      </c>
      <c r="E2524" s="66">
        <v>3</v>
      </c>
      <c r="F2524" s="66" t="str">
        <f ca="1">OFFSET('ToU Table'!$B$6,'Data Export'!E2524-1,'Data Export'!D2524-1)</f>
        <v>Off-peak</v>
      </c>
      <c r="G2524" s="66">
        <v>106.59</v>
      </c>
      <c r="H2524" s="66">
        <v>182.45</v>
      </c>
      <c r="I2524" s="66">
        <v>5</v>
      </c>
    </row>
    <row r="2525" spans="2:9">
      <c r="B2525" s="64">
        <f t="shared" si="81"/>
        <v>45671</v>
      </c>
      <c r="C2525" s="65">
        <f t="shared" si="80"/>
        <v>3</v>
      </c>
      <c r="D2525" s="65">
        <f>IF(ISNUMBER(MATCH(B2525,Holidays!$E$5:$E$134,0)),1,'Data Export'!C2525)</f>
        <v>3</v>
      </c>
      <c r="E2525" s="66">
        <v>4</v>
      </c>
      <c r="F2525" s="66" t="str">
        <f ca="1">OFFSET('ToU Table'!$B$6,'Data Export'!E2525-1,'Data Export'!D2525-1)</f>
        <v>Off-peak</v>
      </c>
      <c r="G2525" s="66">
        <v>106.59</v>
      </c>
      <c r="H2525" s="66">
        <v>182.45</v>
      </c>
      <c r="I2525" s="66">
        <v>5</v>
      </c>
    </row>
    <row r="2526" spans="2:9">
      <c r="B2526" s="64">
        <f t="shared" si="81"/>
        <v>45671</v>
      </c>
      <c r="C2526" s="65">
        <f t="shared" si="80"/>
        <v>3</v>
      </c>
      <c r="D2526" s="65">
        <f>IF(ISNUMBER(MATCH(B2526,Holidays!$E$5:$E$134,0)),1,'Data Export'!C2526)</f>
        <v>3</v>
      </c>
      <c r="E2526" s="66">
        <v>5</v>
      </c>
      <c r="F2526" s="66" t="str">
        <f ca="1">OFFSET('ToU Table'!$B$6,'Data Export'!E2526-1,'Data Export'!D2526-1)</f>
        <v>Off-peak</v>
      </c>
      <c r="G2526" s="66">
        <v>106.59</v>
      </c>
      <c r="H2526" s="66">
        <v>204.24</v>
      </c>
      <c r="I2526" s="66">
        <v>16.899999999999999</v>
      </c>
    </row>
    <row r="2527" spans="2:9">
      <c r="B2527" s="64">
        <f t="shared" si="81"/>
        <v>45671</v>
      </c>
      <c r="C2527" s="65">
        <f t="shared" si="80"/>
        <v>3</v>
      </c>
      <c r="D2527" s="65">
        <f>IF(ISNUMBER(MATCH(B2527,Holidays!$E$5:$E$134,0)),1,'Data Export'!C2527)</f>
        <v>3</v>
      </c>
      <c r="E2527" s="66">
        <v>6</v>
      </c>
      <c r="F2527" s="66" t="str">
        <f ca="1">OFFSET('ToU Table'!$B$6,'Data Export'!E2527-1,'Data Export'!D2527-1)</f>
        <v>Off-peak</v>
      </c>
      <c r="G2527" s="66">
        <v>180.23</v>
      </c>
      <c r="H2527" s="66">
        <v>277.75</v>
      </c>
      <c r="I2527" s="66">
        <v>9</v>
      </c>
    </row>
    <row r="2528" spans="2:9">
      <c r="B2528" s="64">
        <f t="shared" si="81"/>
        <v>45671</v>
      </c>
      <c r="C2528" s="65">
        <f t="shared" si="80"/>
        <v>3</v>
      </c>
      <c r="D2528" s="65">
        <f>IF(ISNUMBER(MATCH(B2528,Holidays!$E$5:$E$134,0)),1,'Data Export'!C2528)</f>
        <v>3</v>
      </c>
      <c r="E2528" s="66">
        <v>7</v>
      </c>
      <c r="F2528" s="66" t="str">
        <f ca="1">OFFSET('ToU Table'!$B$6,'Data Export'!E2528-1,'Data Export'!D2528-1)</f>
        <v>Standard</v>
      </c>
      <c r="G2528" s="66">
        <v>273.83</v>
      </c>
      <c r="H2528" s="66">
        <v>273.83</v>
      </c>
      <c r="I2528" s="66">
        <v>24.7</v>
      </c>
    </row>
    <row r="2529" spans="2:9">
      <c r="B2529" s="64">
        <f t="shared" si="81"/>
        <v>45671</v>
      </c>
      <c r="C2529" s="65">
        <f t="shared" si="80"/>
        <v>3</v>
      </c>
      <c r="D2529" s="65">
        <f>IF(ISNUMBER(MATCH(B2529,Holidays!$E$5:$E$134,0)),1,'Data Export'!C2529)</f>
        <v>3</v>
      </c>
      <c r="E2529" s="66">
        <v>8</v>
      </c>
      <c r="F2529" s="66" t="str">
        <f ca="1">OFFSET('ToU Table'!$B$6,'Data Export'!E2529-1,'Data Export'!D2529-1)</f>
        <v>Peak</v>
      </c>
      <c r="G2529" s="66">
        <v>100.99</v>
      </c>
      <c r="H2529" s="66">
        <v>121</v>
      </c>
      <c r="I2529" s="66">
        <v>80</v>
      </c>
    </row>
    <row r="2530" spans="2:9">
      <c r="B2530" s="64">
        <f t="shared" si="81"/>
        <v>45671</v>
      </c>
      <c r="C2530" s="65">
        <f t="shared" si="80"/>
        <v>3</v>
      </c>
      <c r="D2530" s="65">
        <f>IF(ISNUMBER(MATCH(B2530,Holidays!$E$5:$E$134,0)),1,'Data Export'!C2530)</f>
        <v>3</v>
      </c>
      <c r="E2530" s="66">
        <v>9</v>
      </c>
      <c r="F2530" s="66" t="str">
        <f ca="1">OFFSET('ToU Table'!$B$6,'Data Export'!E2530-1,'Data Export'!D2530-1)</f>
        <v>Peak</v>
      </c>
      <c r="G2530" s="66">
        <v>91</v>
      </c>
      <c r="H2530" s="66">
        <v>101</v>
      </c>
      <c r="I2530" s="66">
        <v>80</v>
      </c>
    </row>
    <row r="2531" spans="2:9">
      <c r="B2531" s="64">
        <f t="shared" si="81"/>
        <v>45671</v>
      </c>
      <c r="C2531" s="65">
        <f t="shared" si="80"/>
        <v>3</v>
      </c>
      <c r="D2531" s="65">
        <f>IF(ISNUMBER(MATCH(B2531,Holidays!$E$5:$E$134,0)),1,'Data Export'!C2531)</f>
        <v>3</v>
      </c>
      <c r="E2531" s="66">
        <v>10</v>
      </c>
      <c r="F2531" s="66" t="str">
        <f ca="1">OFFSET('ToU Table'!$B$6,'Data Export'!E2531-1,'Data Export'!D2531-1)</f>
        <v>Peak</v>
      </c>
      <c r="G2531" s="66">
        <v>81</v>
      </c>
      <c r="H2531" s="66">
        <v>222.95</v>
      </c>
      <c r="I2531" s="66">
        <v>86.9</v>
      </c>
    </row>
    <row r="2532" spans="2:9">
      <c r="B2532" s="64">
        <f t="shared" si="81"/>
        <v>45671</v>
      </c>
      <c r="C2532" s="65">
        <f t="shared" si="80"/>
        <v>3</v>
      </c>
      <c r="D2532" s="65">
        <f>IF(ISNUMBER(MATCH(B2532,Holidays!$E$5:$E$134,0)),1,'Data Export'!C2532)</f>
        <v>3</v>
      </c>
      <c r="E2532" s="66">
        <v>11</v>
      </c>
      <c r="F2532" s="66" t="str">
        <f ca="1">OFFSET('ToU Table'!$B$6,'Data Export'!E2532-1,'Data Export'!D2532-1)</f>
        <v>Standard</v>
      </c>
      <c r="G2532" s="66">
        <v>107.83</v>
      </c>
      <c r="H2532" s="66">
        <v>152.94999999999999</v>
      </c>
      <c r="I2532" s="66">
        <v>4.2</v>
      </c>
    </row>
    <row r="2533" spans="2:9">
      <c r="B2533" s="64">
        <f t="shared" si="81"/>
        <v>45671</v>
      </c>
      <c r="C2533" s="65">
        <f t="shared" si="80"/>
        <v>3</v>
      </c>
      <c r="D2533" s="65">
        <f>IF(ISNUMBER(MATCH(B2533,Holidays!$E$5:$E$134,0)),1,'Data Export'!C2533)</f>
        <v>3</v>
      </c>
      <c r="E2533" s="66">
        <v>12</v>
      </c>
      <c r="F2533" s="66" t="str">
        <f ca="1">OFFSET('ToU Table'!$B$6,'Data Export'!E2533-1,'Data Export'!D2533-1)</f>
        <v>Standard</v>
      </c>
      <c r="G2533" s="66">
        <v>105.91</v>
      </c>
      <c r="H2533" s="66">
        <v>152.94999999999999</v>
      </c>
      <c r="I2533" s="66">
        <v>4.2</v>
      </c>
    </row>
    <row r="2534" spans="2:9">
      <c r="B2534" s="64">
        <f t="shared" si="81"/>
        <v>45671</v>
      </c>
      <c r="C2534" s="65">
        <f t="shared" si="80"/>
        <v>3</v>
      </c>
      <c r="D2534" s="65">
        <f>IF(ISNUMBER(MATCH(B2534,Holidays!$E$5:$E$134,0)),1,'Data Export'!C2534)</f>
        <v>3</v>
      </c>
      <c r="E2534" s="66">
        <v>13</v>
      </c>
      <c r="F2534" s="66" t="str">
        <f ca="1">OFFSET('ToU Table'!$B$6,'Data Export'!E2534-1,'Data Export'!D2534-1)</f>
        <v>Standard</v>
      </c>
      <c r="G2534" s="66">
        <v>105.91</v>
      </c>
      <c r="H2534" s="66">
        <v>152.94999999999999</v>
      </c>
      <c r="I2534" s="66">
        <v>4.2</v>
      </c>
    </row>
    <row r="2535" spans="2:9">
      <c r="B2535" s="64">
        <f t="shared" si="81"/>
        <v>45671</v>
      </c>
      <c r="C2535" s="65">
        <f t="shared" si="80"/>
        <v>3</v>
      </c>
      <c r="D2535" s="65">
        <f>IF(ISNUMBER(MATCH(B2535,Holidays!$E$5:$E$134,0)),1,'Data Export'!C2535)</f>
        <v>3</v>
      </c>
      <c r="E2535" s="66">
        <v>14</v>
      </c>
      <c r="F2535" s="66" t="str">
        <f ca="1">OFFSET('ToU Table'!$B$6,'Data Export'!E2535-1,'Data Export'!D2535-1)</f>
        <v>Standard</v>
      </c>
      <c r="G2535" s="66">
        <v>107.83</v>
      </c>
      <c r="H2535" s="66">
        <v>152.94999999999999</v>
      </c>
      <c r="I2535" s="66">
        <v>4.2</v>
      </c>
    </row>
    <row r="2536" spans="2:9">
      <c r="B2536" s="64">
        <f t="shared" si="81"/>
        <v>45671</v>
      </c>
      <c r="C2536" s="65">
        <f t="shared" si="80"/>
        <v>3</v>
      </c>
      <c r="D2536" s="65">
        <f>IF(ISNUMBER(MATCH(B2536,Holidays!$E$5:$E$134,0)),1,'Data Export'!C2536)</f>
        <v>3</v>
      </c>
      <c r="E2536" s="66">
        <v>15</v>
      </c>
      <c r="F2536" s="66" t="str">
        <f ca="1">OFFSET('ToU Table'!$B$6,'Data Export'!E2536-1,'Data Export'!D2536-1)</f>
        <v>Standard</v>
      </c>
      <c r="G2536" s="66">
        <v>110.99</v>
      </c>
      <c r="H2536" s="66">
        <v>175.45</v>
      </c>
      <c r="I2536" s="66">
        <v>4.2</v>
      </c>
    </row>
    <row r="2537" spans="2:9">
      <c r="B2537" s="64">
        <f t="shared" si="81"/>
        <v>45671</v>
      </c>
      <c r="C2537" s="65">
        <f t="shared" si="80"/>
        <v>3</v>
      </c>
      <c r="D2537" s="65">
        <f>IF(ISNUMBER(MATCH(B2537,Holidays!$E$5:$E$134,0)),1,'Data Export'!C2537)</f>
        <v>3</v>
      </c>
      <c r="E2537" s="66">
        <v>16</v>
      </c>
      <c r="F2537" s="66" t="str">
        <f ca="1">OFFSET('ToU Table'!$B$6,'Data Export'!E2537-1,'Data Export'!D2537-1)</f>
        <v>Standard</v>
      </c>
      <c r="G2537" s="66">
        <v>111</v>
      </c>
      <c r="H2537" s="66">
        <v>188.08</v>
      </c>
      <c r="I2537" s="66">
        <v>9.1999999999999993</v>
      </c>
    </row>
    <row r="2538" spans="2:9">
      <c r="B2538" s="64">
        <f t="shared" si="81"/>
        <v>45671</v>
      </c>
      <c r="C2538" s="65">
        <f t="shared" si="80"/>
        <v>3</v>
      </c>
      <c r="D2538" s="65">
        <f>IF(ISNUMBER(MATCH(B2538,Holidays!$E$5:$E$134,0)),1,'Data Export'!C2538)</f>
        <v>3</v>
      </c>
      <c r="E2538" s="66">
        <v>17</v>
      </c>
      <c r="F2538" s="66" t="str">
        <f ca="1">OFFSET('ToU Table'!$B$6,'Data Export'!E2538-1,'Data Export'!D2538-1)</f>
        <v>Standard</v>
      </c>
      <c r="G2538" s="66">
        <v>120.99</v>
      </c>
      <c r="H2538" s="66">
        <v>253.86</v>
      </c>
      <c r="I2538" s="66">
        <v>16.899999999999999</v>
      </c>
    </row>
    <row r="2539" spans="2:9">
      <c r="B2539" s="64">
        <f t="shared" si="81"/>
        <v>45671</v>
      </c>
      <c r="C2539" s="65">
        <f t="shared" ref="C2539:C2602" si="82">WEEKDAY(B2539)</f>
        <v>3</v>
      </c>
      <c r="D2539" s="65">
        <f>IF(ISNUMBER(MATCH(B2539,Holidays!$E$5:$E$134,0)),1,'Data Export'!C2539)</f>
        <v>3</v>
      </c>
      <c r="E2539" s="66">
        <v>18</v>
      </c>
      <c r="F2539" s="66" t="str">
        <f ca="1">OFFSET('ToU Table'!$B$6,'Data Export'!E2539-1,'Data Export'!D2539-1)</f>
        <v>Standard</v>
      </c>
      <c r="G2539" s="66">
        <v>346.6</v>
      </c>
      <c r="H2539" s="66">
        <v>346.6</v>
      </c>
      <c r="I2539" s="66">
        <v>4</v>
      </c>
    </row>
    <row r="2540" spans="2:9">
      <c r="B2540" s="64">
        <f t="shared" si="81"/>
        <v>45671</v>
      </c>
      <c r="C2540" s="65">
        <f t="shared" si="82"/>
        <v>3</v>
      </c>
      <c r="D2540" s="65">
        <f>IF(ISNUMBER(MATCH(B2540,Holidays!$E$5:$E$134,0)),1,'Data Export'!C2540)</f>
        <v>3</v>
      </c>
      <c r="E2540" s="66">
        <v>19</v>
      </c>
      <c r="F2540" s="66" t="str">
        <f ca="1">OFFSET('ToU Table'!$B$6,'Data Export'!E2540-1,'Data Export'!D2540-1)</f>
        <v>Peak</v>
      </c>
      <c r="G2540" s="66">
        <v>346.6</v>
      </c>
      <c r="H2540" s="66">
        <v>346.6</v>
      </c>
      <c r="I2540" s="66">
        <v>4</v>
      </c>
    </row>
    <row r="2541" spans="2:9">
      <c r="B2541" s="64">
        <f t="shared" si="81"/>
        <v>45671</v>
      </c>
      <c r="C2541" s="65">
        <f t="shared" si="82"/>
        <v>3</v>
      </c>
      <c r="D2541" s="65">
        <f>IF(ISNUMBER(MATCH(B2541,Holidays!$E$5:$E$134,0)),1,'Data Export'!C2541)</f>
        <v>3</v>
      </c>
      <c r="E2541" s="66">
        <v>20</v>
      </c>
      <c r="F2541" s="66" t="str">
        <f ca="1">OFFSET('ToU Table'!$B$6,'Data Export'!E2541-1,'Data Export'!D2541-1)</f>
        <v>Peak</v>
      </c>
      <c r="G2541" s="66">
        <v>346.6</v>
      </c>
      <c r="H2541" s="66">
        <v>346.6</v>
      </c>
      <c r="I2541" s="66">
        <v>4</v>
      </c>
    </row>
    <row r="2542" spans="2:9">
      <c r="B2542" s="64">
        <f t="shared" si="81"/>
        <v>45671</v>
      </c>
      <c r="C2542" s="65">
        <f t="shared" si="82"/>
        <v>3</v>
      </c>
      <c r="D2542" s="65">
        <f>IF(ISNUMBER(MATCH(B2542,Holidays!$E$5:$E$134,0)),1,'Data Export'!C2542)</f>
        <v>3</v>
      </c>
      <c r="E2542" s="66">
        <v>21</v>
      </c>
      <c r="F2542" s="66" t="str">
        <f ca="1">OFFSET('ToU Table'!$B$6,'Data Export'!E2542-1,'Data Export'!D2542-1)</f>
        <v>Peak</v>
      </c>
      <c r="G2542" s="66">
        <v>346.6</v>
      </c>
      <c r="H2542" s="66">
        <v>346.6</v>
      </c>
      <c r="I2542" s="66">
        <v>4</v>
      </c>
    </row>
    <row r="2543" spans="2:9">
      <c r="B2543" s="64">
        <f t="shared" si="81"/>
        <v>45671</v>
      </c>
      <c r="C2543" s="65">
        <f t="shared" si="82"/>
        <v>3</v>
      </c>
      <c r="D2543" s="65">
        <f>IF(ISNUMBER(MATCH(B2543,Holidays!$E$5:$E$134,0)),1,'Data Export'!C2543)</f>
        <v>3</v>
      </c>
      <c r="E2543" s="66">
        <v>22</v>
      </c>
      <c r="F2543" s="66" t="str">
        <f ca="1">OFFSET('ToU Table'!$B$6,'Data Export'!E2543-1,'Data Export'!D2543-1)</f>
        <v>Standard</v>
      </c>
      <c r="G2543" s="66">
        <v>249.14</v>
      </c>
      <c r="H2543" s="66">
        <v>249.14</v>
      </c>
      <c r="I2543" s="66">
        <v>4</v>
      </c>
    </row>
    <row r="2544" spans="2:9">
      <c r="B2544" s="64">
        <f t="shared" si="81"/>
        <v>45671</v>
      </c>
      <c r="C2544" s="65">
        <f t="shared" si="82"/>
        <v>3</v>
      </c>
      <c r="D2544" s="65">
        <f>IF(ISNUMBER(MATCH(B2544,Holidays!$E$5:$E$134,0)),1,'Data Export'!C2544)</f>
        <v>3</v>
      </c>
      <c r="E2544" s="66">
        <v>23</v>
      </c>
      <c r="F2544" s="66" t="str">
        <f ca="1">OFFSET('ToU Table'!$B$6,'Data Export'!E2544-1,'Data Export'!D2544-1)</f>
        <v>Off-peak</v>
      </c>
      <c r="G2544" s="66">
        <v>109.78</v>
      </c>
      <c r="H2544" s="66">
        <v>178.06</v>
      </c>
      <c r="I2544" s="66">
        <v>9</v>
      </c>
    </row>
    <row r="2545" spans="2:9">
      <c r="B2545" s="64">
        <f t="shared" si="81"/>
        <v>45671</v>
      </c>
      <c r="C2545" s="65">
        <f t="shared" si="82"/>
        <v>3</v>
      </c>
      <c r="D2545" s="65">
        <f>IF(ISNUMBER(MATCH(B2545,Holidays!$E$5:$E$134,0)),1,'Data Export'!C2545)</f>
        <v>3</v>
      </c>
      <c r="E2545" s="66">
        <v>24</v>
      </c>
      <c r="F2545" s="66" t="str">
        <f ca="1">OFFSET('ToU Table'!$B$6,'Data Export'!E2545-1,'Data Export'!D2545-1)</f>
        <v>Off-peak</v>
      </c>
      <c r="G2545" s="66">
        <v>109.56</v>
      </c>
      <c r="H2545" s="66">
        <v>189.45</v>
      </c>
      <c r="I2545" s="66">
        <v>6.9</v>
      </c>
    </row>
    <row r="2546" spans="2:9">
      <c r="B2546" s="64">
        <f t="shared" si="81"/>
        <v>45672</v>
      </c>
      <c r="C2546" s="65">
        <f t="shared" si="82"/>
        <v>4</v>
      </c>
      <c r="D2546" s="65">
        <f>IF(ISNUMBER(MATCH(B2546,Holidays!$E$5:$E$134,0)),1,'Data Export'!C2546)</f>
        <v>4</v>
      </c>
      <c r="E2546" s="66">
        <v>1</v>
      </c>
      <c r="F2546" s="66" t="str">
        <f ca="1">OFFSET('ToU Table'!$B$6,'Data Export'!E2546-1,'Data Export'!D2546-1)</f>
        <v>Off-peak</v>
      </c>
      <c r="G2546" s="66">
        <v>102.18</v>
      </c>
      <c r="H2546" s="66">
        <v>182.45</v>
      </c>
      <c r="I2546" s="66">
        <v>9.3000000000000007</v>
      </c>
    </row>
    <row r="2547" spans="2:9">
      <c r="B2547" s="64">
        <f t="shared" si="81"/>
        <v>45672</v>
      </c>
      <c r="C2547" s="65">
        <f t="shared" si="82"/>
        <v>4</v>
      </c>
      <c r="D2547" s="65">
        <f>IF(ISNUMBER(MATCH(B2547,Holidays!$E$5:$E$134,0)),1,'Data Export'!C2547)</f>
        <v>4</v>
      </c>
      <c r="E2547" s="66">
        <v>2</v>
      </c>
      <c r="F2547" s="66" t="str">
        <f ca="1">OFFSET('ToU Table'!$B$6,'Data Export'!E2547-1,'Data Export'!D2547-1)</f>
        <v>Off-peak</v>
      </c>
      <c r="G2547" s="66">
        <v>101</v>
      </c>
      <c r="H2547" s="66">
        <v>182.45</v>
      </c>
      <c r="I2547" s="66">
        <v>10</v>
      </c>
    </row>
    <row r="2548" spans="2:9">
      <c r="B2548" s="64">
        <f t="shared" si="81"/>
        <v>45672</v>
      </c>
      <c r="C2548" s="65">
        <f t="shared" si="82"/>
        <v>4</v>
      </c>
      <c r="D2548" s="65">
        <f>IF(ISNUMBER(MATCH(B2548,Holidays!$E$5:$E$134,0)),1,'Data Export'!C2548)</f>
        <v>4</v>
      </c>
      <c r="E2548" s="66">
        <v>3</v>
      </c>
      <c r="F2548" s="66" t="str">
        <f ca="1">OFFSET('ToU Table'!$B$6,'Data Export'!E2548-1,'Data Export'!D2548-1)</f>
        <v>Off-peak</v>
      </c>
      <c r="G2548" s="66">
        <v>101</v>
      </c>
      <c r="H2548" s="66">
        <v>182.45</v>
      </c>
      <c r="I2548" s="66">
        <v>10.5</v>
      </c>
    </row>
    <row r="2549" spans="2:9">
      <c r="B2549" s="64">
        <f t="shared" si="81"/>
        <v>45672</v>
      </c>
      <c r="C2549" s="65">
        <f t="shared" si="82"/>
        <v>4</v>
      </c>
      <c r="D2549" s="65">
        <f>IF(ISNUMBER(MATCH(B2549,Holidays!$E$5:$E$134,0)),1,'Data Export'!C2549)</f>
        <v>4</v>
      </c>
      <c r="E2549" s="66">
        <v>4</v>
      </c>
      <c r="F2549" s="66" t="str">
        <f ca="1">OFFSET('ToU Table'!$B$6,'Data Export'!E2549-1,'Data Export'!D2549-1)</f>
        <v>Off-peak</v>
      </c>
      <c r="G2549" s="66">
        <v>101</v>
      </c>
      <c r="H2549" s="66">
        <v>182.45</v>
      </c>
      <c r="I2549" s="66">
        <v>10</v>
      </c>
    </row>
    <row r="2550" spans="2:9">
      <c r="B2550" s="64">
        <f t="shared" si="81"/>
        <v>45672</v>
      </c>
      <c r="C2550" s="65">
        <f t="shared" si="82"/>
        <v>4</v>
      </c>
      <c r="D2550" s="65">
        <f>IF(ISNUMBER(MATCH(B2550,Holidays!$E$5:$E$134,0)),1,'Data Export'!C2550)</f>
        <v>4</v>
      </c>
      <c r="E2550" s="66">
        <v>5</v>
      </c>
      <c r="F2550" s="66" t="str">
        <f ca="1">OFFSET('ToU Table'!$B$6,'Data Export'!E2550-1,'Data Export'!D2550-1)</f>
        <v>Off-peak</v>
      </c>
      <c r="G2550" s="66">
        <v>105.96</v>
      </c>
      <c r="H2550" s="66">
        <v>204.24</v>
      </c>
      <c r="I2550" s="66">
        <v>23.1</v>
      </c>
    </row>
    <row r="2551" spans="2:9">
      <c r="B2551" s="64">
        <f t="shared" si="81"/>
        <v>45672</v>
      </c>
      <c r="C2551" s="65">
        <f t="shared" si="82"/>
        <v>4</v>
      </c>
      <c r="D2551" s="65">
        <f>IF(ISNUMBER(MATCH(B2551,Holidays!$E$5:$E$134,0)),1,'Data Export'!C2551)</f>
        <v>4</v>
      </c>
      <c r="E2551" s="66">
        <v>6</v>
      </c>
      <c r="F2551" s="66" t="str">
        <f ca="1">OFFSET('ToU Table'!$B$6,'Data Export'!E2551-1,'Data Export'!D2551-1)</f>
        <v>Off-peak</v>
      </c>
      <c r="G2551" s="66">
        <v>264.88</v>
      </c>
      <c r="H2551" s="66">
        <v>280</v>
      </c>
      <c r="I2551" s="66">
        <v>0</v>
      </c>
    </row>
    <row r="2552" spans="2:9">
      <c r="B2552" s="64">
        <f t="shared" si="81"/>
        <v>45672</v>
      </c>
      <c r="C2552" s="65">
        <f t="shared" si="82"/>
        <v>4</v>
      </c>
      <c r="D2552" s="65">
        <f>IF(ISNUMBER(MATCH(B2552,Holidays!$E$5:$E$134,0)),1,'Data Export'!C2552)</f>
        <v>4</v>
      </c>
      <c r="E2552" s="66">
        <v>7</v>
      </c>
      <c r="F2552" s="66" t="str">
        <f ca="1">OFFSET('ToU Table'!$B$6,'Data Export'!E2552-1,'Data Export'!D2552-1)</f>
        <v>Standard</v>
      </c>
      <c r="G2552" s="66">
        <v>279</v>
      </c>
      <c r="H2552" s="66">
        <v>279</v>
      </c>
      <c r="I2552" s="66">
        <v>4</v>
      </c>
    </row>
    <row r="2553" spans="2:9">
      <c r="B2553" s="64">
        <f t="shared" si="81"/>
        <v>45672</v>
      </c>
      <c r="C2553" s="65">
        <f t="shared" si="82"/>
        <v>4</v>
      </c>
      <c r="D2553" s="65">
        <f>IF(ISNUMBER(MATCH(B2553,Holidays!$E$5:$E$134,0)),1,'Data Export'!C2553)</f>
        <v>4</v>
      </c>
      <c r="E2553" s="66">
        <v>8</v>
      </c>
      <c r="F2553" s="66" t="str">
        <f ca="1">OFFSET('ToU Table'!$B$6,'Data Export'!E2553-1,'Data Export'!D2553-1)</f>
        <v>Peak</v>
      </c>
      <c r="G2553" s="66">
        <v>101</v>
      </c>
      <c r="H2553" s="66">
        <v>252.86</v>
      </c>
      <c r="I2553" s="66">
        <v>70</v>
      </c>
    </row>
    <row r="2554" spans="2:9">
      <c r="B2554" s="64">
        <f t="shared" si="81"/>
        <v>45672</v>
      </c>
      <c r="C2554" s="65">
        <f t="shared" si="82"/>
        <v>4</v>
      </c>
      <c r="D2554" s="65">
        <f>IF(ISNUMBER(MATCH(B2554,Holidays!$E$5:$E$134,0)),1,'Data Export'!C2554)</f>
        <v>4</v>
      </c>
      <c r="E2554" s="66">
        <v>9</v>
      </c>
      <c r="F2554" s="66" t="str">
        <f ca="1">OFFSET('ToU Table'!$B$6,'Data Export'!E2554-1,'Data Export'!D2554-1)</f>
        <v>Peak</v>
      </c>
      <c r="G2554" s="66">
        <v>101</v>
      </c>
      <c r="H2554" s="66">
        <v>121</v>
      </c>
      <c r="I2554" s="66">
        <v>60</v>
      </c>
    </row>
    <row r="2555" spans="2:9">
      <c r="B2555" s="64">
        <f t="shared" si="81"/>
        <v>45672</v>
      </c>
      <c r="C2555" s="65">
        <f t="shared" si="82"/>
        <v>4</v>
      </c>
      <c r="D2555" s="65">
        <f>IF(ISNUMBER(MATCH(B2555,Holidays!$E$5:$E$134,0)),1,'Data Export'!C2555)</f>
        <v>4</v>
      </c>
      <c r="E2555" s="66">
        <v>10</v>
      </c>
      <c r="F2555" s="66" t="str">
        <f ca="1">OFFSET('ToU Table'!$B$6,'Data Export'!E2555-1,'Data Export'!D2555-1)</f>
        <v>Peak</v>
      </c>
      <c r="G2555" s="66">
        <v>71</v>
      </c>
      <c r="H2555" s="66">
        <v>164.33</v>
      </c>
      <c r="I2555" s="66">
        <v>132.4</v>
      </c>
    </row>
    <row r="2556" spans="2:9">
      <c r="B2556" s="64">
        <f t="shared" si="81"/>
        <v>45672</v>
      </c>
      <c r="C2556" s="65">
        <f t="shared" si="82"/>
        <v>4</v>
      </c>
      <c r="D2556" s="65">
        <f>IF(ISNUMBER(MATCH(B2556,Holidays!$E$5:$E$134,0)),1,'Data Export'!C2556)</f>
        <v>4</v>
      </c>
      <c r="E2556" s="66">
        <v>11</v>
      </c>
      <c r="F2556" s="66" t="str">
        <f ca="1">OFFSET('ToU Table'!$B$6,'Data Export'!E2556-1,'Data Export'!D2556-1)</f>
        <v>Standard</v>
      </c>
      <c r="G2556" s="66">
        <v>77.7</v>
      </c>
      <c r="H2556" s="66">
        <v>152.94999999999999</v>
      </c>
      <c r="I2556" s="66">
        <v>100</v>
      </c>
    </row>
    <row r="2557" spans="2:9">
      <c r="B2557" s="64">
        <f t="shared" si="81"/>
        <v>45672</v>
      </c>
      <c r="C2557" s="65">
        <f t="shared" si="82"/>
        <v>4</v>
      </c>
      <c r="D2557" s="65">
        <f>IF(ISNUMBER(MATCH(B2557,Holidays!$E$5:$E$134,0)),1,'Data Export'!C2557)</f>
        <v>4</v>
      </c>
      <c r="E2557" s="66">
        <v>12</v>
      </c>
      <c r="F2557" s="66" t="str">
        <f ca="1">OFFSET('ToU Table'!$B$6,'Data Export'!E2557-1,'Data Export'!D2557-1)</f>
        <v>Standard</v>
      </c>
      <c r="G2557" s="66">
        <v>91</v>
      </c>
      <c r="H2557" s="66">
        <v>152.94999999999999</v>
      </c>
      <c r="I2557" s="66">
        <v>55.1</v>
      </c>
    </row>
    <row r="2558" spans="2:9">
      <c r="B2558" s="64">
        <f t="shared" si="81"/>
        <v>45672</v>
      </c>
      <c r="C2558" s="65">
        <f t="shared" si="82"/>
        <v>4</v>
      </c>
      <c r="D2558" s="65">
        <f>IF(ISNUMBER(MATCH(B2558,Holidays!$E$5:$E$134,0)),1,'Data Export'!C2558)</f>
        <v>4</v>
      </c>
      <c r="E2558" s="66">
        <v>13</v>
      </c>
      <c r="F2558" s="66" t="str">
        <f ca="1">OFFSET('ToU Table'!$B$6,'Data Export'!E2558-1,'Data Export'!D2558-1)</f>
        <v>Standard</v>
      </c>
      <c r="G2558" s="66">
        <v>90.99</v>
      </c>
      <c r="H2558" s="66">
        <v>152.94999999999999</v>
      </c>
      <c r="I2558" s="66">
        <v>65.099999999999994</v>
      </c>
    </row>
    <row r="2559" spans="2:9">
      <c r="B2559" s="64">
        <f t="shared" si="81"/>
        <v>45672</v>
      </c>
      <c r="C2559" s="65">
        <f t="shared" si="82"/>
        <v>4</v>
      </c>
      <c r="D2559" s="65">
        <f>IF(ISNUMBER(MATCH(B2559,Holidays!$E$5:$E$134,0)),1,'Data Export'!C2559)</f>
        <v>4</v>
      </c>
      <c r="E2559" s="66">
        <v>14</v>
      </c>
      <c r="F2559" s="66" t="str">
        <f ca="1">OFFSET('ToU Table'!$B$6,'Data Export'!E2559-1,'Data Export'!D2559-1)</f>
        <v>Standard</v>
      </c>
      <c r="G2559" s="66">
        <v>91</v>
      </c>
      <c r="H2559" s="66">
        <v>152.94999999999999</v>
      </c>
      <c r="I2559" s="66">
        <v>65.099999999999994</v>
      </c>
    </row>
    <row r="2560" spans="2:9">
      <c r="B2560" s="64">
        <f t="shared" si="81"/>
        <v>45672</v>
      </c>
      <c r="C2560" s="65">
        <f t="shared" si="82"/>
        <v>4</v>
      </c>
      <c r="D2560" s="65">
        <f>IF(ISNUMBER(MATCH(B2560,Holidays!$E$5:$E$134,0)),1,'Data Export'!C2560)</f>
        <v>4</v>
      </c>
      <c r="E2560" s="66">
        <v>15</v>
      </c>
      <c r="F2560" s="66" t="str">
        <f ca="1">OFFSET('ToU Table'!$B$6,'Data Export'!E2560-1,'Data Export'!D2560-1)</f>
        <v>Standard</v>
      </c>
      <c r="G2560" s="66">
        <v>93.21</v>
      </c>
      <c r="H2560" s="66">
        <v>175.45</v>
      </c>
      <c r="I2560" s="66">
        <v>55.1</v>
      </c>
    </row>
    <row r="2561" spans="2:9">
      <c r="B2561" s="64">
        <f t="shared" si="81"/>
        <v>45672</v>
      </c>
      <c r="C2561" s="65">
        <f t="shared" si="82"/>
        <v>4</v>
      </c>
      <c r="D2561" s="65">
        <f>IF(ISNUMBER(MATCH(B2561,Holidays!$E$5:$E$134,0)),1,'Data Export'!C2561)</f>
        <v>4</v>
      </c>
      <c r="E2561" s="66">
        <v>16</v>
      </c>
      <c r="F2561" s="66" t="str">
        <f ca="1">OFFSET('ToU Table'!$B$6,'Data Export'!E2561-1,'Data Export'!D2561-1)</f>
        <v>Standard</v>
      </c>
      <c r="G2561" s="66">
        <v>101</v>
      </c>
      <c r="H2561" s="66">
        <v>186.67</v>
      </c>
      <c r="I2561" s="66">
        <v>45.1</v>
      </c>
    </row>
    <row r="2562" spans="2:9">
      <c r="B2562" s="64">
        <f t="shared" si="81"/>
        <v>45672</v>
      </c>
      <c r="C2562" s="65">
        <f t="shared" si="82"/>
        <v>4</v>
      </c>
      <c r="D2562" s="65">
        <f>IF(ISNUMBER(MATCH(B2562,Holidays!$E$5:$E$134,0)),1,'Data Export'!C2562)</f>
        <v>4</v>
      </c>
      <c r="E2562" s="66">
        <v>17</v>
      </c>
      <c r="F2562" s="66" t="str">
        <f ca="1">OFFSET('ToU Table'!$B$6,'Data Export'!E2562-1,'Data Export'!D2562-1)</f>
        <v>Standard</v>
      </c>
      <c r="G2562" s="66">
        <v>121</v>
      </c>
      <c r="H2562" s="66">
        <v>253.89</v>
      </c>
      <c r="I2562" s="66">
        <v>18.600000000000001</v>
      </c>
    </row>
    <row r="2563" spans="2:9">
      <c r="B2563" s="64">
        <f t="shared" ref="B2563:B2626" si="83">B2539+1</f>
        <v>45672</v>
      </c>
      <c r="C2563" s="65">
        <f t="shared" si="82"/>
        <v>4</v>
      </c>
      <c r="D2563" s="65">
        <f>IF(ISNUMBER(MATCH(B2563,Holidays!$E$5:$E$134,0)),1,'Data Export'!C2563)</f>
        <v>4</v>
      </c>
      <c r="E2563" s="66">
        <v>18</v>
      </c>
      <c r="F2563" s="66" t="str">
        <f ca="1">OFFSET('ToU Table'!$B$6,'Data Export'!E2563-1,'Data Export'!D2563-1)</f>
        <v>Standard</v>
      </c>
      <c r="G2563" s="66">
        <v>337.81</v>
      </c>
      <c r="H2563" s="66">
        <v>337.81</v>
      </c>
      <c r="I2563" s="66">
        <v>4</v>
      </c>
    </row>
    <row r="2564" spans="2:9">
      <c r="B2564" s="64">
        <f t="shared" si="83"/>
        <v>45672</v>
      </c>
      <c r="C2564" s="65">
        <f t="shared" si="82"/>
        <v>4</v>
      </c>
      <c r="D2564" s="65">
        <f>IF(ISNUMBER(MATCH(B2564,Holidays!$E$5:$E$134,0)),1,'Data Export'!C2564)</f>
        <v>4</v>
      </c>
      <c r="E2564" s="66">
        <v>19</v>
      </c>
      <c r="F2564" s="66" t="str">
        <f ca="1">OFFSET('ToU Table'!$B$6,'Data Export'!E2564-1,'Data Export'!D2564-1)</f>
        <v>Peak</v>
      </c>
      <c r="G2564" s="66">
        <v>300.08</v>
      </c>
      <c r="H2564" s="66">
        <v>300.08</v>
      </c>
      <c r="I2564" s="66">
        <v>104</v>
      </c>
    </row>
    <row r="2565" spans="2:9">
      <c r="B2565" s="64">
        <f t="shared" si="83"/>
        <v>45672</v>
      </c>
      <c r="C2565" s="65">
        <f t="shared" si="82"/>
        <v>4</v>
      </c>
      <c r="D2565" s="65">
        <f>IF(ISNUMBER(MATCH(B2565,Holidays!$E$5:$E$134,0)),1,'Data Export'!C2565)</f>
        <v>4</v>
      </c>
      <c r="E2565" s="66">
        <v>20</v>
      </c>
      <c r="F2565" s="66" t="str">
        <f ca="1">OFFSET('ToU Table'!$B$6,'Data Export'!E2565-1,'Data Export'!D2565-1)</f>
        <v>Peak</v>
      </c>
      <c r="G2565" s="66">
        <v>300.08999999999997</v>
      </c>
      <c r="H2565" s="66">
        <v>300.08999999999997</v>
      </c>
      <c r="I2565" s="66">
        <v>111</v>
      </c>
    </row>
    <row r="2566" spans="2:9">
      <c r="B2566" s="64">
        <f t="shared" si="83"/>
        <v>45672</v>
      </c>
      <c r="C2566" s="65">
        <f t="shared" si="82"/>
        <v>4</v>
      </c>
      <c r="D2566" s="65">
        <f>IF(ISNUMBER(MATCH(B2566,Holidays!$E$5:$E$134,0)),1,'Data Export'!C2566)</f>
        <v>4</v>
      </c>
      <c r="E2566" s="66">
        <v>21</v>
      </c>
      <c r="F2566" s="66" t="str">
        <f ca="1">OFFSET('ToU Table'!$B$6,'Data Export'!E2566-1,'Data Export'!D2566-1)</f>
        <v>Peak</v>
      </c>
      <c r="G2566" s="66">
        <v>300.08</v>
      </c>
      <c r="H2566" s="66">
        <v>300.08</v>
      </c>
      <c r="I2566" s="66">
        <v>124</v>
      </c>
    </row>
    <row r="2567" spans="2:9">
      <c r="B2567" s="64">
        <f t="shared" si="83"/>
        <v>45672</v>
      </c>
      <c r="C2567" s="65">
        <f t="shared" si="82"/>
        <v>4</v>
      </c>
      <c r="D2567" s="65">
        <f>IF(ISNUMBER(MATCH(B2567,Holidays!$E$5:$E$134,0)),1,'Data Export'!C2567)</f>
        <v>4</v>
      </c>
      <c r="E2567" s="66">
        <v>22</v>
      </c>
      <c r="F2567" s="66" t="str">
        <f ca="1">OFFSET('ToU Table'!$B$6,'Data Export'!E2567-1,'Data Export'!D2567-1)</f>
        <v>Standard</v>
      </c>
      <c r="G2567" s="66">
        <v>249.08</v>
      </c>
      <c r="H2567" s="66">
        <v>249.08</v>
      </c>
      <c r="I2567" s="66">
        <v>4</v>
      </c>
    </row>
    <row r="2568" spans="2:9">
      <c r="B2568" s="64">
        <f t="shared" si="83"/>
        <v>45672</v>
      </c>
      <c r="C2568" s="65">
        <f t="shared" si="82"/>
        <v>4</v>
      </c>
      <c r="D2568" s="65">
        <f>IF(ISNUMBER(MATCH(B2568,Holidays!$E$5:$E$134,0)),1,'Data Export'!C2568)</f>
        <v>4</v>
      </c>
      <c r="E2568" s="66">
        <v>23</v>
      </c>
      <c r="F2568" s="66" t="str">
        <f ca="1">OFFSET('ToU Table'!$B$6,'Data Export'!E2568-1,'Data Export'!D2568-1)</f>
        <v>Off-peak</v>
      </c>
      <c r="G2568" s="66">
        <v>105.96</v>
      </c>
      <c r="H2568" s="66">
        <v>189.45</v>
      </c>
      <c r="I2568" s="66">
        <v>28.2</v>
      </c>
    </row>
    <row r="2569" spans="2:9">
      <c r="B2569" s="64">
        <f t="shared" si="83"/>
        <v>45672</v>
      </c>
      <c r="C2569" s="65">
        <f t="shared" si="82"/>
        <v>4</v>
      </c>
      <c r="D2569" s="65">
        <f>IF(ISNUMBER(MATCH(B2569,Holidays!$E$5:$E$134,0)),1,'Data Export'!C2569)</f>
        <v>4</v>
      </c>
      <c r="E2569" s="66">
        <v>24</v>
      </c>
      <c r="F2569" s="66" t="str">
        <f ca="1">OFFSET('ToU Table'!$B$6,'Data Export'!E2569-1,'Data Export'!D2569-1)</f>
        <v>Off-peak</v>
      </c>
      <c r="G2569" s="66">
        <v>105.71</v>
      </c>
      <c r="H2569" s="66">
        <v>189.45</v>
      </c>
      <c r="I2569" s="66">
        <v>13</v>
      </c>
    </row>
    <row r="2570" spans="2:9">
      <c r="B2570" s="64">
        <f t="shared" si="83"/>
        <v>45673</v>
      </c>
      <c r="C2570" s="65">
        <f t="shared" si="82"/>
        <v>5</v>
      </c>
      <c r="D2570" s="65">
        <f>IF(ISNUMBER(MATCH(B2570,Holidays!$E$5:$E$134,0)),1,'Data Export'!C2570)</f>
        <v>5</v>
      </c>
      <c r="E2570" s="66">
        <v>1</v>
      </c>
      <c r="F2570" s="66" t="str">
        <f ca="1">OFFSET('ToU Table'!$B$6,'Data Export'!E2570-1,'Data Export'!D2570-1)</f>
        <v>Off-peak</v>
      </c>
      <c r="G2570" s="66">
        <v>99.67</v>
      </c>
      <c r="H2570" s="66">
        <v>165.52</v>
      </c>
      <c r="I2570" s="66">
        <v>30.4</v>
      </c>
    </row>
    <row r="2571" spans="2:9">
      <c r="B2571" s="64">
        <f t="shared" si="83"/>
        <v>45673</v>
      </c>
      <c r="C2571" s="65">
        <f t="shared" si="82"/>
        <v>5</v>
      </c>
      <c r="D2571" s="65">
        <f>IF(ISNUMBER(MATCH(B2571,Holidays!$E$5:$E$134,0)),1,'Data Export'!C2571)</f>
        <v>5</v>
      </c>
      <c r="E2571" s="66">
        <v>2</v>
      </c>
      <c r="F2571" s="66" t="str">
        <f ca="1">OFFSET('ToU Table'!$B$6,'Data Export'!E2571-1,'Data Export'!D2571-1)</f>
        <v>Off-peak</v>
      </c>
      <c r="G2571" s="66">
        <v>94.51</v>
      </c>
      <c r="H2571" s="66">
        <v>165.52</v>
      </c>
      <c r="I2571" s="66">
        <v>43.8</v>
      </c>
    </row>
    <row r="2572" spans="2:9">
      <c r="B2572" s="64">
        <f t="shared" si="83"/>
        <v>45673</v>
      </c>
      <c r="C2572" s="65">
        <f t="shared" si="82"/>
        <v>5</v>
      </c>
      <c r="D2572" s="65">
        <f>IF(ISNUMBER(MATCH(B2572,Holidays!$E$5:$E$134,0)),1,'Data Export'!C2572)</f>
        <v>5</v>
      </c>
      <c r="E2572" s="66">
        <v>3</v>
      </c>
      <c r="F2572" s="66" t="str">
        <f ca="1">OFFSET('ToU Table'!$B$6,'Data Export'!E2572-1,'Data Export'!D2572-1)</f>
        <v>Off-peak</v>
      </c>
      <c r="G2572" s="66">
        <v>94.51</v>
      </c>
      <c r="H2572" s="66">
        <v>165.52</v>
      </c>
      <c r="I2572" s="66">
        <v>43.8</v>
      </c>
    </row>
    <row r="2573" spans="2:9">
      <c r="B2573" s="64">
        <f t="shared" si="83"/>
        <v>45673</v>
      </c>
      <c r="C2573" s="65">
        <f t="shared" si="82"/>
        <v>5</v>
      </c>
      <c r="D2573" s="65">
        <f>IF(ISNUMBER(MATCH(B2573,Holidays!$E$5:$E$134,0)),1,'Data Export'!C2573)</f>
        <v>5</v>
      </c>
      <c r="E2573" s="66">
        <v>4</v>
      </c>
      <c r="F2573" s="66" t="str">
        <f ca="1">OFFSET('ToU Table'!$B$6,'Data Export'!E2573-1,'Data Export'!D2573-1)</f>
        <v>Off-peak</v>
      </c>
      <c r="G2573" s="66">
        <v>95.8</v>
      </c>
      <c r="H2573" s="66">
        <v>165.52</v>
      </c>
      <c r="I2573" s="66">
        <v>40.5</v>
      </c>
    </row>
    <row r="2574" spans="2:9">
      <c r="B2574" s="64">
        <f t="shared" si="83"/>
        <v>45673</v>
      </c>
      <c r="C2574" s="65">
        <f t="shared" si="82"/>
        <v>5</v>
      </c>
      <c r="D2574" s="65">
        <f>IF(ISNUMBER(MATCH(B2574,Holidays!$E$5:$E$134,0)),1,'Data Export'!C2574)</f>
        <v>5</v>
      </c>
      <c r="E2574" s="66">
        <v>5</v>
      </c>
      <c r="F2574" s="66" t="str">
        <f ca="1">OFFSET('ToU Table'!$B$6,'Data Export'!E2574-1,'Data Export'!D2574-1)</f>
        <v>Off-peak</v>
      </c>
      <c r="G2574" s="66">
        <v>101</v>
      </c>
      <c r="H2574" s="66">
        <v>203.79</v>
      </c>
      <c r="I2574" s="66">
        <v>31.3</v>
      </c>
    </row>
    <row r="2575" spans="2:9">
      <c r="B2575" s="64">
        <f t="shared" si="83"/>
        <v>45673</v>
      </c>
      <c r="C2575" s="65">
        <f t="shared" si="82"/>
        <v>5</v>
      </c>
      <c r="D2575" s="65">
        <f>IF(ISNUMBER(MATCH(B2575,Holidays!$E$5:$E$134,0)),1,'Data Export'!C2575)</f>
        <v>5</v>
      </c>
      <c r="E2575" s="66">
        <v>6</v>
      </c>
      <c r="F2575" s="66" t="str">
        <f ca="1">OFFSET('ToU Table'!$B$6,'Data Export'!E2575-1,'Data Export'!D2575-1)</f>
        <v>Off-peak</v>
      </c>
      <c r="G2575" s="66">
        <v>277.8</v>
      </c>
      <c r="H2575" s="66">
        <v>278.75</v>
      </c>
      <c r="I2575" s="66">
        <v>8.8000000000000007</v>
      </c>
    </row>
    <row r="2576" spans="2:9">
      <c r="B2576" s="64">
        <f t="shared" si="83"/>
        <v>45673</v>
      </c>
      <c r="C2576" s="65">
        <f t="shared" si="82"/>
        <v>5</v>
      </c>
      <c r="D2576" s="65">
        <f>IF(ISNUMBER(MATCH(B2576,Holidays!$E$5:$E$134,0)),1,'Data Export'!C2576)</f>
        <v>5</v>
      </c>
      <c r="E2576" s="66">
        <v>7</v>
      </c>
      <c r="F2576" s="66" t="str">
        <f ca="1">OFFSET('ToU Table'!$B$6,'Data Export'!E2576-1,'Data Export'!D2576-1)</f>
        <v>Standard</v>
      </c>
      <c r="G2576" s="66">
        <v>277.8</v>
      </c>
      <c r="H2576" s="66">
        <v>277.8</v>
      </c>
      <c r="I2576" s="66">
        <v>8.8000000000000007</v>
      </c>
    </row>
    <row r="2577" spans="2:9">
      <c r="B2577" s="64">
        <f t="shared" si="83"/>
        <v>45673</v>
      </c>
      <c r="C2577" s="65">
        <f t="shared" si="82"/>
        <v>5</v>
      </c>
      <c r="D2577" s="65">
        <f>IF(ISNUMBER(MATCH(B2577,Holidays!$E$5:$E$134,0)),1,'Data Export'!C2577)</f>
        <v>5</v>
      </c>
      <c r="E2577" s="66">
        <v>8</v>
      </c>
      <c r="F2577" s="66" t="str">
        <f ca="1">OFFSET('ToU Table'!$B$6,'Data Export'!E2577-1,'Data Export'!D2577-1)</f>
        <v>Peak</v>
      </c>
      <c r="G2577" s="66">
        <v>91</v>
      </c>
      <c r="H2577" s="66">
        <v>244.98</v>
      </c>
      <c r="I2577" s="66">
        <v>99</v>
      </c>
    </row>
    <row r="2578" spans="2:9">
      <c r="B2578" s="64">
        <f t="shared" si="83"/>
        <v>45673</v>
      </c>
      <c r="C2578" s="65">
        <f t="shared" si="82"/>
        <v>5</v>
      </c>
      <c r="D2578" s="65">
        <f>IF(ISNUMBER(MATCH(B2578,Holidays!$E$5:$E$134,0)),1,'Data Export'!C2578)</f>
        <v>5</v>
      </c>
      <c r="E2578" s="66">
        <v>9</v>
      </c>
      <c r="F2578" s="66" t="str">
        <f ca="1">OFFSET('ToU Table'!$B$6,'Data Export'!E2578-1,'Data Export'!D2578-1)</f>
        <v>Peak</v>
      </c>
      <c r="G2578" s="66">
        <v>81</v>
      </c>
      <c r="H2578" s="66">
        <v>111</v>
      </c>
      <c r="I2578" s="66">
        <v>105</v>
      </c>
    </row>
    <row r="2579" spans="2:9">
      <c r="B2579" s="64">
        <f t="shared" si="83"/>
        <v>45673</v>
      </c>
      <c r="C2579" s="65">
        <f t="shared" si="82"/>
        <v>5</v>
      </c>
      <c r="D2579" s="65">
        <f>IF(ISNUMBER(MATCH(B2579,Holidays!$E$5:$E$134,0)),1,'Data Export'!C2579)</f>
        <v>5</v>
      </c>
      <c r="E2579" s="66">
        <v>10</v>
      </c>
      <c r="F2579" s="66" t="str">
        <f ca="1">OFFSET('ToU Table'!$B$6,'Data Export'!E2579-1,'Data Export'!D2579-1)</f>
        <v>Peak</v>
      </c>
      <c r="G2579" s="66">
        <v>75.069999999999993</v>
      </c>
      <c r="H2579" s="66">
        <v>163.86</v>
      </c>
      <c r="I2579" s="66">
        <v>127.6</v>
      </c>
    </row>
    <row r="2580" spans="2:9">
      <c r="B2580" s="64">
        <f t="shared" si="83"/>
        <v>45673</v>
      </c>
      <c r="C2580" s="65">
        <f t="shared" si="82"/>
        <v>5</v>
      </c>
      <c r="D2580" s="65">
        <f>IF(ISNUMBER(MATCH(B2580,Holidays!$E$5:$E$134,0)),1,'Data Export'!C2580)</f>
        <v>5</v>
      </c>
      <c r="E2580" s="66">
        <v>11</v>
      </c>
      <c r="F2580" s="66" t="str">
        <f ca="1">OFFSET('ToU Table'!$B$6,'Data Export'!E2580-1,'Data Export'!D2580-1)</f>
        <v>Standard</v>
      </c>
      <c r="G2580" s="66">
        <v>80.989999999999995</v>
      </c>
      <c r="H2580" s="66">
        <v>149.94999999999999</v>
      </c>
      <c r="I2580" s="66">
        <v>75</v>
      </c>
    </row>
    <row r="2581" spans="2:9">
      <c r="B2581" s="64">
        <f t="shared" si="83"/>
        <v>45673</v>
      </c>
      <c r="C2581" s="65">
        <f t="shared" si="82"/>
        <v>5</v>
      </c>
      <c r="D2581" s="65">
        <f>IF(ISNUMBER(MATCH(B2581,Holidays!$E$5:$E$134,0)),1,'Data Export'!C2581)</f>
        <v>5</v>
      </c>
      <c r="E2581" s="66">
        <v>12</v>
      </c>
      <c r="F2581" s="66" t="str">
        <f ca="1">OFFSET('ToU Table'!$B$6,'Data Export'!E2581-1,'Data Export'!D2581-1)</f>
        <v>Standard</v>
      </c>
      <c r="G2581" s="66">
        <v>91</v>
      </c>
      <c r="H2581" s="66">
        <v>147.94999999999999</v>
      </c>
      <c r="I2581" s="66">
        <v>35.299999999999997</v>
      </c>
    </row>
    <row r="2582" spans="2:9">
      <c r="B2582" s="64">
        <f t="shared" si="83"/>
        <v>45673</v>
      </c>
      <c r="C2582" s="65">
        <f t="shared" si="82"/>
        <v>5</v>
      </c>
      <c r="D2582" s="65">
        <f>IF(ISNUMBER(MATCH(B2582,Holidays!$E$5:$E$134,0)),1,'Data Export'!C2582)</f>
        <v>5</v>
      </c>
      <c r="E2582" s="66">
        <v>13</v>
      </c>
      <c r="F2582" s="66" t="str">
        <f ca="1">OFFSET('ToU Table'!$B$6,'Data Export'!E2582-1,'Data Export'!D2582-1)</f>
        <v>Standard</v>
      </c>
      <c r="G2582" s="66">
        <v>91</v>
      </c>
      <c r="H2582" s="66">
        <v>149.94999999999999</v>
      </c>
      <c r="I2582" s="66">
        <v>35.299999999999997</v>
      </c>
    </row>
    <row r="2583" spans="2:9">
      <c r="B2583" s="64">
        <f t="shared" si="83"/>
        <v>45673</v>
      </c>
      <c r="C2583" s="65">
        <f t="shared" si="82"/>
        <v>5</v>
      </c>
      <c r="D2583" s="65">
        <f>IF(ISNUMBER(MATCH(B2583,Holidays!$E$5:$E$134,0)),1,'Data Export'!C2583)</f>
        <v>5</v>
      </c>
      <c r="E2583" s="66">
        <v>14</v>
      </c>
      <c r="F2583" s="66" t="str">
        <f ca="1">OFFSET('ToU Table'!$B$6,'Data Export'!E2583-1,'Data Export'!D2583-1)</f>
        <v>Standard</v>
      </c>
      <c r="G2583" s="66">
        <v>91</v>
      </c>
      <c r="H2583" s="66">
        <v>149.94999999999999</v>
      </c>
      <c r="I2583" s="66">
        <v>30.3</v>
      </c>
    </row>
    <row r="2584" spans="2:9">
      <c r="B2584" s="64">
        <f t="shared" si="83"/>
        <v>45673</v>
      </c>
      <c r="C2584" s="65">
        <f t="shared" si="82"/>
        <v>5</v>
      </c>
      <c r="D2584" s="65">
        <f>IF(ISNUMBER(MATCH(B2584,Holidays!$E$5:$E$134,0)),1,'Data Export'!C2584)</f>
        <v>5</v>
      </c>
      <c r="E2584" s="66">
        <v>15</v>
      </c>
      <c r="F2584" s="66" t="str">
        <f ca="1">OFFSET('ToU Table'!$B$6,'Data Export'!E2584-1,'Data Export'!D2584-1)</f>
        <v>Standard</v>
      </c>
      <c r="G2584" s="66">
        <v>101</v>
      </c>
      <c r="H2584" s="66">
        <v>175.45</v>
      </c>
      <c r="I2584" s="66">
        <v>5.3</v>
      </c>
    </row>
    <row r="2585" spans="2:9">
      <c r="B2585" s="64">
        <f t="shared" si="83"/>
        <v>45673</v>
      </c>
      <c r="C2585" s="65">
        <f t="shared" si="82"/>
        <v>5</v>
      </c>
      <c r="D2585" s="65">
        <f>IF(ISNUMBER(MATCH(B2585,Holidays!$E$5:$E$134,0)),1,'Data Export'!C2585)</f>
        <v>5</v>
      </c>
      <c r="E2585" s="66">
        <v>16</v>
      </c>
      <c r="F2585" s="66" t="str">
        <f ca="1">OFFSET('ToU Table'!$B$6,'Data Export'!E2585-1,'Data Export'!D2585-1)</f>
        <v>Standard</v>
      </c>
      <c r="G2585" s="66">
        <v>108.26</v>
      </c>
      <c r="H2585" s="66">
        <v>186.43</v>
      </c>
      <c r="I2585" s="66">
        <v>18.399999999999999</v>
      </c>
    </row>
    <row r="2586" spans="2:9">
      <c r="B2586" s="64">
        <f t="shared" si="83"/>
        <v>45673</v>
      </c>
      <c r="C2586" s="65">
        <f t="shared" si="82"/>
        <v>5</v>
      </c>
      <c r="D2586" s="65">
        <f>IF(ISNUMBER(MATCH(B2586,Holidays!$E$5:$E$134,0)),1,'Data Export'!C2586)</f>
        <v>5</v>
      </c>
      <c r="E2586" s="66">
        <v>17</v>
      </c>
      <c r="F2586" s="66" t="str">
        <f ca="1">OFFSET('ToU Table'!$B$6,'Data Export'!E2586-1,'Data Export'!D2586-1)</f>
        <v>Standard</v>
      </c>
      <c r="G2586" s="66">
        <v>111</v>
      </c>
      <c r="H2586" s="66">
        <v>253.26</v>
      </c>
      <c r="I2586" s="66">
        <v>23.8</v>
      </c>
    </row>
    <row r="2587" spans="2:9">
      <c r="B2587" s="64">
        <f t="shared" si="83"/>
        <v>45673</v>
      </c>
      <c r="C2587" s="65">
        <f t="shared" si="82"/>
        <v>5</v>
      </c>
      <c r="D2587" s="65">
        <f>IF(ISNUMBER(MATCH(B2587,Holidays!$E$5:$E$134,0)),1,'Data Export'!C2587)</f>
        <v>5</v>
      </c>
      <c r="E2587" s="66">
        <v>18</v>
      </c>
      <c r="F2587" s="66" t="str">
        <f ca="1">OFFSET('ToU Table'!$B$6,'Data Export'!E2587-1,'Data Export'!D2587-1)</f>
        <v>Standard</v>
      </c>
      <c r="G2587" s="66">
        <v>323</v>
      </c>
      <c r="H2587" s="66">
        <v>330</v>
      </c>
      <c r="I2587" s="66">
        <v>56</v>
      </c>
    </row>
    <row r="2588" spans="2:9">
      <c r="B2588" s="64">
        <f t="shared" si="83"/>
        <v>45673</v>
      </c>
      <c r="C2588" s="65">
        <f t="shared" si="82"/>
        <v>5</v>
      </c>
      <c r="D2588" s="65">
        <f>IF(ISNUMBER(MATCH(B2588,Holidays!$E$5:$E$134,0)),1,'Data Export'!C2588)</f>
        <v>5</v>
      </c>
      <c r="E2588" s="66">
        <v>19</v>
      </c>
      <c r="F2588" s="66" t="str">
        <f ca="1">OFFSET('ToU Table'!$B$6,'Data Export'!E2588-1,'Data Export'!D2588-1)</f>
        <v>Peak</v>
      </c>
      <c r="G2588" s="66">
        <v>300.08999999999997</v>
      </c>
      <c r="H2588" s="66">
        <v>300.08999999999997</v>
      </c>
      <c r="I2588" s="66">
        <v>88.8</v>
      </c>
    </row>
    <row r="2589" spans="2:9">
      <c r="B2589" s="64">
        <f t="shared" si="83"/>
        <v>45673</v>
      </c>
      <c r="C2589" s="65">
        <f t="shared" si="82"/>
        <v>5</v>
      </c>
      <c r="D2589" s="65">
        <f>IF(ISNUMBER(MATCH(B2589,Holidays!$E$5:$E$134,0)),1,'Data Export'!C2589)</f>
        <v>5</v>
      </c>
      <c r="E2589" s="66">
        <v>20</v>
      </c>
      <c r="F2589" s="66" t="str">
        <f ca="1">OFFSET('ToU Table'!$B$6,'Data Export'!E2589-1,'Data Export'!D2589-1)</f>
        <v>Peak</v>
      </c>
      <c r="G2589" s="66">
        <v>300.10000000000002</v>
      </c>
      <c r="H2589" s="66">
        <v>300.10000000000002</v>
      </c>
      <c r="I2589" s="66">
        <v>73.8</v>
      </c>
    </row>
    <row r="2590" spans="2:9">
      <c r="B2590" s="64">
        <f t="shared" si="83"/>
        <v>45673</v>
      </c>
      <c r="C2590" s="65">
        <f t="shared" si="82"/>
        <v>5</v>
      </c>
      <c r="D2590" s="65">
        <f>IF(ISNUMBER(MATCH(B2590,Holidays!$E$5:$E$134,0)),1,'Data Export'!C2590)</f>
        <v>5</v>
      </c>
      <c r="E2590" s="66">
        <v>21</v>
      </c>
      <c r="F2590" s="66" t="str">
        <f ca="1">OFFSET('ToU Table'!$B$6,'Data Export'!E2590-1,'Data Export'!D2590-1)</f>
        <v>Peak</v>
      </c>
      <c r="G2590" s="66">
        <v>300.08999999999997</v>
      </c>
      <c r="H2590" s="66">
        <v>300.08999999999997</v>
      </c>
      <c r="I2590" s="66">
        <v>88.8</v>
      </c>
    </row>
    <row r="2591" spans="2:9">
      <c r="B2591" s="64">
        <f t="shared" si="83"/>
        <v>45673</v>
      </c>
      <c r="C2591" s="65">
        <f t="shared" si="82"/>
        <v>5</v>
      </c>
      <c r="D2591" s="65">
        <f>IF(ISNUMBER(MATCH(B2591,Holidays!$E$5:$E$134,0)),1,'Data Export'!C2591)</f>
        <v>5</v>
      </c>
      <c r="E2591" s="66">
        <v>22</v>
      </c>
      <c r="F2591" s="66" t="str">
        <f ca="1">OFFSET('ToU Table'!$B$6,'Data Export'!E2591-1,'Data Export'!D2591-1)</f>
        <v>Standard</v>
      </c>
      <c r="G2591" s="66">
        <v>247.8</v>
      </c>
      <c r="H2591" s="66">
        <v>247.8</v>
      </c>
      <c r="I2591" s="66">
        <v>8.8000000000000007</v>
      </c>
    </row>
    <row r="2592" spans="2:9">
      <c r="B2592" s="64">
        <f t="shared" si="83"/>
        <v>45673</v>
      </c>
      <c r="C2592" s="65">
        <f t="shared" si="82"/>
        <v>5</v>
      </c>
      <c r="D2592" s="65">
        <f>IF(ISNUMBER(MATCH(B2592,Holidays!$E$5:$E$134,0)),1,'Data Export'!C2592)</f>
        <v>5</v>
      </c>
      <c r="E2592" s="66">
        <v>23</v>
      </c>
      <c r="F2592" s="66" t="str">
        <f ca="1">OFFSET('ToU Table'!$B$6,'Data Export'!E2592-1,'Data Export'!D2592-1)</f>
        <v>Off-peak</v>
      </c>
      <c r="G2592" s="66">
        <v>101</v>
      </c>
      <c r="H2592" s="66">
        <v>175.57</v>
      </c>
      <c r="I2592" s="66">
        <v>36.1</v>
      </c>
    </row>
    <row r="2593" spans="2:9">
      <c r="B2593" s="64">
        <f t="shared" si="83"/>
        <v>45673</v>
      </c>
      <c r="C2593" s="65">
        <f t="shared" si="82"/>
        <v>5</v>
      </c>
      <c r="D2593" s="65">
        <f>IF(ISNUMBER(MATCH(B2593,Holidays!$E$5:$E$134,0)),1,'Data Export'!C2593)</f>
        <v>5</v>
      </c>
      <c r="E2593" s="66">
        <v>24</v>
      </c>
      <c r="F2593" s="66" t="str">
        <f ca="1">OFFSET('ToU Table'!$B$6,'Data Export'!E2593-1,'Data Export'!D2593-1)</f>
        <v>Off-peak</v>
      </c>
      <c r="G2593" s="66">
        <v>101</v>
      </c>
      <c r="H2593" s="66">
        <v>175.57</v>
      </c>
      <c r="I2593" s="66">
        <v>21.3</v>
      </c>
    </row>
    <row r="2594" spans="2:9">
      <c r="B2594" s="64">
        <f t="shared" si="83"/>
        <v>45674</v>
      </c>
      <c r="C2594" s="65">
        <f t="shared" si="82"/>
        <v>6</v>
      </c>
      <c r="D2594" s="65">
        <f>IF(ISNUMBER(MATCH(B2594,Holidays!$E$5:$E$134,0)),1,'Data Export'!C2594)</f>
        <v>6</v>
      </c>
      <c r="E2594" s="66">
        <v>1</v>
      </c>
      <c r="F2594" s="66" t="str">
        <f ca="1">OFFSET('ToU Table'!$B$6,'Data Export'!E2594-1,'Data Export'!D2594-1)</f>
        <v>Off-peak</v>
      </c>
      <c r="G2594" s="66">
        <v>101.31</v>
      </c>
      <c r="H2594" s="66">
        <v>182.45</v>
      </c>
      <c r="I2594" s="66">
        <v>5</v>
      </c>
    </row>
    <row r="2595" spans="2:9">
      <c r="B2595" s="64">
        <f t="shared" si="83"/>
        <v>45674</v>
      </c>
      <c r="C2595" s="65">
        <f t="shared" si="82"/>
        <v>6</v>
      </c>
      <c r="D2595" s="65">
        <f>IF(ISNUMBER(MATCH(B2595,Holidays!$E$5:$E$134,0)),1,'Data Export'!C2595)</f>
        <v>6</v>
      </c>
      <c r="E2595" s="66">
        <v>2</v>
      </c>
      <c r="F2595" s="66" t="str">
        <f ca="1">OFFSET('ToU Table'!$B$6,'Data Export'!E2595-1,'Data Export'!D2595-1)</f>
        <v>Off-peak</v>
      </c>
      <c r="G2595" s="66">
        <v>101.31</v>
      </c>
      <c r="H2595" s="66">
        <v>182.45</v>
      </c>
      <c r="I2595" s="66">
        <v>5</v>
      </c>
    </row>
    <row r="2596" spans="2:9">
      <c r="B2596" s="64">
        <f t="shared" si="83"/>
        <v>45674</v>
      </c>
      <c r="C2596" s="65">
        <f t="shared" si="82"/>
        <v>6</v>
      </c>
      <c r="D2596" s="65">
        <f>IF(ISNUMBER(MATCH(B2596,Holidays!$E$5:$E$134,0)),1,'Data Export'!C2596)</f>
        <v>6</v>
      </c>
      <c r="E2596" s="66">
        <v>3</v>
      </c>
      <c r="F2596" s="66" t="str">
        <f ca="1">OFFSET('ToU Table'!$B$6,'Data Export'!E2596-1,'Data Export'!D2596-1)</f>
        <v>Off-peak</v>
      </c>
      <c r="G2596" s="66">
        <v>101.31</v>
      </c>
      <c r="H2596" s="66">
        <v>182.45</v>
      </c>
      <c r="I2596" s="66">
        <v>5</v>
      </c>
    </row>
    <row r="2597" spans="2:9">
      <c r="B2597" s="64">
        <f t="shared" si="83"/>
        <v>45674</v>
      </c>
      <c r="C2597" s="65">
        <f t="shared" si="82"/>
        <v>6</v>
      </c>
      <c r="D2597" s="65">
        <f>IF(ISNUMBER(MATCH(B2597,Holidays!$E$5:$E$134,0)),1,'Data Export'!C2597)</f>
        <v>6</v>
      </c>
      <c r="E2597" s="66">
        <v>4</v>
      </c>
      <c r="F2597" s="66" t="str">
        <f ca="1">OFFSET('ToU Table'!$B$6,'Data Export'!E2597-1,'Data Export'!D2597-1)</f>
        <v>Off-peak</v>
      </c>
      <c r="G2597" s="66">
        <v>101.31</v>
      </c>
      <c r="H2597" s="66">
        <v>182.45</v>
      </c>
      <c r="I2597" s="66">
        <v>5</v>
      </c>
    </row>
    <row r="2598" spans="2:9">
      <c r="B2598" s="64">
        <f t="shared" si="83"/>
        <v>45674</v>
      </c>
      <c r="C2598" s="65">
        <f t="shared" si="82"/>
        <v>6</v>
      </c>
      <c r="D2598" s="65">
        <f>IF(ISNUMBER(MATCH(B2598,Holidays!$E$5:$E$134,0)),1,'Data Export'!C2598)</f>
        <v>6</v>
      </c>
      <c r="E2598" s="66">
        <v>5</v>
      </c>
      <c r="F2598" s="66" t="str">
        <f ca="1">OFFSET('ToU Table'!$B$6,'Data Export'!E2598-1,'Data Export'!D2598-1)</f>
        <v>Off-peak</v>
      </c>
      <c r="G2598" s="66">
        <v>130.13</v>
      </c>
      <c r="H2598" s="66">
        <v>204.19</v>
      </c>
      <c r="I2598" s="66">
        <v>19.2</v>
      </c>
    </row>
    <row r="2599" spans="2:9">
      <c r="B2599" s="64">
        <f t="shared" si="83"/>
        <v>45674</v>
      </c>
      <c r="C2599" s="65">
        <f t="shared" si="82"/>
        <v>6</v>
      </c>
      <c r="D2599" s="65">
        <f>IF(ISNUMBER(MATCH(B2599,Holidays!$E$5:$E$134,0)),1,'Data Export'!C2599)</f>
        <v>6</v>
      </c>
      <c r="E2599" s="66">
        <v>6</v>
      </c>
      <c r="F2599" s="66" t="str">
        <f ca="1">OFFSET('ToU Table'!$B$6,'Data Export'!E2599-1,'Data Export'!D2599-1)</f>
        <v>Off-peak</v>
      </c>
      <c r="G2599" s="66">
        <v>277.27999999999997</v>
      </c>
      <c r="H2599" s="66">
        <v>278</v>
      </c>
      <c r="I2599" s="66">
        <v>13.6</v>
      </c>
    </row>
    <row r="2600" spans="2:9">
      <c r="B2600" s="64">
        <f t="shared" si="83"/>
        <v>45674</v>
      </c>
      <c r="C2600" s="65">
        <f t="shared" si="82"/>
        <v>6</v>
      </c>
      <c r="D2600" s="65">
        <f>IF(ISNUMBER(MATCH(B2600,Holidays!$E$5:$E$134,0)),1,'Data Export'!C2600)</f>
        <v>6</v>
      </c>
      <c r="E2600" s="66">
        <v>7</v>
      </c>
      <c r="F2600" s="66" t="str">
        <f ca="1">OFFSET('ToU Table'!$B$6,'Data Export'!E2600-1,'Data Export'!D2600-1)</f>
        <v>Standard</v>
      </c>
      <c r="G2600" s="66">
        <v>277.27999999999997</v>
      </c>
      <c r="H2600" s="66">
        <v>277.27999999999997</v>
      </c>
      <c r="I2600" s="66">
        <v>13.6</v>
      </c>
    </row>
    <row r="2601" spans="2:9">
      <c r="B2601" s="64">
        <f t="shared" si="83"/>
        <v>45674</v>
      </c>
      <c r="C2601" s="65">
        <f t="shared" si="82"/>
        <v>6</v>
      </c>
      <c r="D2601" s="65">
        <f>IF(ISNUMBER(MATCH(B2601,Holidays!$E$5:$E$134,0)),1,'Data Export'!C2601)</f>
        <v>6</v>
      </c>
      <c r="E2601" s="66">
        <v>8</v>
      </c>
      <c r="F2601" s="66" t="str">
        <f ca="1">OFFSET('ToU Table'!$B$6,'Data Export'!E2601-1,'Data Export'!D2601-1)</f>
        <v>Peak</v>
      </c>
      <c r="G2601" s="66">
        <v>101</v>
      </c>
      <c r="H2601" s="66">
        <v>270.8</v>
      </c>
      <c r="I2601" s="66">
        <v>75</v>
      </c>
    </row>
    <row r="2602" spans="2:9">
      <c r="B2602" s="64">
        <f t="shared" si="83"/>
        <v>45674</v>
      </c>
      <c r="C2602" s="65">
        <f t="shared" si="82"/>
        <v>6</v>
      </c>
      <c r="D2602" s="65">
        <f>IF(ISNUMBER(MATCH(B2602,Holidays!$E$5:$E$134,0)),1,'Data Export'!C2602)</f>
        <v>6</v>
      </c>
      <c r="E2602" s="66">
        <v>9</v>
      </c>
      <c r="F2602" s="66" t="str">
        <f ca="1">OFFSET('ToU Table'!$B$6,'Data Export'!E2602-1,'Data Export'!D2602-1)</f>
        <v>Peak</v>
      </c>
      <c r="G2602" s="66">
        <v>111</v>
      </c>
      <c r="H2602" s="66">
        <v>239.96</v>
      </c>
      <c r="I2602" s="66">
        <v>48</v>
      </c>
    </row>
    <row r="2603" spans="2:9">
      <c r="B2603" s="64">
        <f t="shared" si="83"/>
        <v>45674</v>
      </c>
      <c r="C2603" s="65">
        <f t="shared" ref="C2603:C2666" si="84">WEEKDAY(B2603)</f>
        <v>6</v>
      </c>
      <c r="D2603" s="65">
        <f>IF(ISNUMBER(MATCH(B2603,Holidays!$E$5:$E$134,0)),1,'Data Export'!C2603)</f>
        <v>6</v>
      </c>
      <c r="E2603" s="66">
        <v>10</v>
      </c>
      <c r="F2603" s="66" t="str">
        <f ca="1">OFFSET('ToU Table'!$B$6,'Data Export'!E2603-1,'Data Export'!D2603-1)</f>
        <v>Peak</v>
      </c>
      <c r="G2603" s="66">
        <v>81</v>
      </c>
      <c r="H2603" s="66">
        <v>202.95</v>
      </c>
      <c r="I2603" s="66">
        <v>108</v>
      </c>
    </row>
    <row r="2604" spans="2:9">
      <c r="B2604" s="64">
        <f t="shared" si="83"/>
        <v>45674</v>
      </c>
      <c r="C2604" s="65">
        <f t="shared" si="84"/>
        <v>6</v>
      </c>
      <c r="D2604" s="65">
        <f>IF(ISNUMBER(MATCH(B2604,Holidays!$E$5:$E$134,0)),1,'Data Export'!C2604)</f>
        <v>6</v>
      </c>
      <c r="E2604" s="66">
        <v>11</v>
      </c>
      <c r="F2604" s="66" t="str">
        <f ca="1">OFFSET('ToU Table'!$B$6,'Data Export'!E2604-1,'Data Export'!D2604-1)</f>
        <v>Standard</v>
      </c>
      <c r="G2604" s="66">
        <v>108.12</v>
      </c>
      <c r="H2604" s="66">
        <v>189.95</v>
      </c>
      <c r="I2604" s="66">
        <v>5.4</v>
      </c>
    </row>
    <row r="2605" spans="2:9">
      <c r="B2605" s="64">
        <f t="shared" si="83"/>
        <v>45674</v>
      </c>
      <c r="C2605" s="65">
        <f t="shared" si="84"/>
        <v>6</v>
      </c>
      <c r="D2605" s="65">
        <f>IF(ISNUMBER(MATCH(B2605,Holidays!$E$5:$E$134,0)),1,'Data Export'!C2605)</f>
        <v>6</v>
      </c>
      <c r="E2605" s="66">
        <v>12</v>
      </c>
      <c r="F2605" s="66" t="str">
        <f ca="1">OFFSET('ToU Table'!$B$6,'Data Export'!E2605-1,'Data Export'!D2605-1)</f>
        <v>Standard</v>
      </c>
      <c r="G2605" s="66">
        <v>106.2</v>
      </c>
      <c r="H2605" s="66">
        <v>189.95</v>
      </c>
      <c r="I2605" s="66">
        <v>8.3000000000000007</v>
      </c>
    </row>
    <row r="2606" spans="2:9">
      <c r="B2606" s="64">
        <f t="shared" si="83"/>
        <v>45674</v>
      </c>
      <c r="C2606" s="65">
        <f t="shared" si="84"/>
        <v>6</v>
      </c>
      <c r="D2606" s="65">
        <f>IF(ISNUMBER(MATCH(B2606,Holidays!$E$5:$E$134,0)),1,'Data Export'!C2606)</f>
        <v>6</v>
      </c>
      <c r="E2606" s="66">
        <v>13</v>
      </c>
      <c r="F2606" s="66" t="str">
        <f ca="1">OFFSET('ToU Table'!$B$6,'Data Export'!E2606-1,'Data Export'!D2606-1)</f>
        <v>Standard</v>
      </c>
      <c r="G2606" s="66">
        <v>106.2</v>
      </c>
      <c r="H2606" s="66">
        <v>189.95</v>
      </c>
      <c r="I2606" s="66">
        <v>5.7</v>
      </c>
    </row>
    <row r="2607" spans="2:9">
      <c r="B2607" s="64">
        <f t="shared" si="83"/>
        <v>45674</v>
      </c>
      <c r="C2607" s="65">
        <f t="shared" si="84"/>
        <v>6</v>
      </c>
      <c r="D2607" s="65">
        <f>IF(ISNUMBER(MATCH(B2607,Holidays!$E$5:$E$134,0)),1,'Data Export'!C2607)</f>
        <v>6</v>
      </c>
      <c r="E2607" s="66">
        <v>14</v>
      </c>
      <c r="F2607" s="66" t="str">
        <f ca="1">OFFSET('ToU Table'!$B$6,'Data Export'!E2607-1,'Data Export'!D2607-1)</f>
        <v>Standard</v>
      </c>
      <c r="G2607" s="66">
        <v>107.48</v>
      </c>
      <c r="H2607" s="66">
        <v>189.95</v>
      </c>
      <c r="I2607" s="66">
        <v>5.7</v>
      </c>
    </row>
    <row r="2608" spans="2:9">
      <c r="B2608" s="64">
        <f t="shared" si="83"/>
        <v>45674</v>
      </c>
      <c r="C2608" s="65">
        <f t="shared" si="84"/>
        <v>6</v>
      </c>
      <c r="D2608" s="65">
        <f>IF(ISNUMBER(MATCH(B2608,Holidays!$E$5:$E$134,0)),1,'Data Export'!C2608)</f>
        <v>6</v>
      </c>
      <c r="E2608" s="66">
        <v>15</v>
      </c>
      <c r="F2608" s="66" t="str">
        <f ca="1">OFFSET('ToU Table'!$B$6,'Data Export'!E2608-1,'Data Export'!D2608-1)</f>
        <v>Standard</v>
      </c>
      <c r="G2608" s="66">
        <v>110.69</v>
      </c>
      <c r="H2608" s="66">
        <v>202.95</v>
      </c>
      <c r="I2608" s="66">
        <v>5.7</v>
      </c>
    </row>
    <row r="2609" spans="2:9">
      <c r="B2609" s="64">
        <f t="shared" si="83"/>
        <v>45674</v>
      </c>
      <c r="C2609" s="65">
        <f t="shared" si="84"/>
        <v>6</v>
      </c>
      <c r="D2609" s="65">
        <f>IF(ISNUMBER(MATCH(B2609,Holidays!$E$5:$E$134,0)),1,'Data Export'!C2609)</f>
        <v>6</v>
      </c>
      <c r="E2609" s="66">
        <v>16</v>
      </c>
      <c r="F2609" s="66" t="str">
        <f ca="1">OFFSET('ToU Table'!$B$6,'Data Export'!E2609-1,'Data Export'!D2609-1)</f>
        <v>Standard</v>
      </c>
      <c r="G2609" s="66">
        <v>110.99</v>
      </c>
      <c r="H2609" s="66">
        <v>188.68</v>
      </c>
      <c r="I2609" s="66">
        <v>13.8</v>
      </c>
    </row>
    <row r="2610" spans="2:9">
      <c r="B2610" s="64">
        <f t="shared" si="83"/>
        <v>45674</v>
      </c>
      <c r="C2610" s="65">
        <f t="shared" si="84"/>
        <v>6</v>
      </c>
      <c r="D2610" s="65">
        <f>IF(ISNUMBER(MATCH(B2610,Holidays!$E$5:$E$134,0)),1,'Data Export'!C2610)</f>
        <v>6</v>
      </c>
      <c r="E2610" s="66">
        <v>17</v>
      </c>
      <c r="F2610" s="66" t="str">
        <f ca="1">OFFSET('ToU Table'!$B$6,'Data Export'!E2610-1,'Data Export'!D2610-1)</f>
        <v>Standard</v>
      </c>
      <c r="G2610" s="66">
        <v>111</v>
      </c>
      <c r="H2610" s="66">
        <v>254.49</v>
      </c>
      <c r="I2610" s="66">
        <v>14.2</v>
      </c>
    </row>
    <row r="2611" spans="2:9">
      <c r="B2611" s="64">
        <f t="shared" si="83"/>
        <v>45674</v>
      </c>
      <c r="C2611" s="65">
        <f t="shared" si="84"/>
        <v>6</v>
      </c>
      <c r="D2611" s="65">
        <f>IF(ISNUMBER(MATCH(B2611,Holidays!$E$5:$E$134,0)),1,'Data Export'!C2611)</f>
        <v>6</v>
      </c>
      <c r="E2611" s="66">
        <v>18</v>
      </c>
      <c r="F2611" s="66" t="str">
        <f ca="1">OFFSET('ToU Table'!$B$6,'Data Export'!E2611-1,'Data Export'!D2611-1)</f>
        <v>Standard</v>
      </c>
      <c r="G2611" s="66">
        <v>318.5</v>
      </c>
      <c r="H2611" s="66">
        <v>318.5</v>
      </c>
      <c r="I2611" s="66">
        <v>60.6</v>
      </c>
    </row>
    <row r="2612" spans="2:9">
      <c r="B2612" s="64">
        <f t="shared" si="83"/>
        <v>45674</v>
      </c>
      <c r="C2612" s="65">
        <f t="shared" si="84"/>
        <v>6</v>
      </c>
      <c r="D2612" s="65">
        <f>IF(ISNUMBER(MATCH(B2612,Holidays!$E$5:$E$134,0)),1,'Data Export'!C2612)</f>
        <v>6</v>
      </c>
      <c r="E2612" s="66">
        <v>19</v>
      </c>
      <c r="F2612" s="66" t="str">
        <f ca="1">OFFSET('ToU Table'!$B$6,'Data Export'!E2612-1,'Data Export'!D2612-1)</f>
        <v>Peak</v>
      </c>
      <c r="G2612" s="66">
        <v>300.08999999999997</v>
      </c>
      <c r="H2612" s="66">
        <v>300.08999999999997</v>
      </c>
      <c r="I2612" s="66">
        <v>93.6</v>
      </c>
    </row>
    <row r="2613" spans="2:9">
      <c r="B2613" s="64">
        <f t="shared" si="83"/>
        <v>45674</v>
      </c>
      <c r="C2613" s="65">
        <f t="shared" si="84"/>
        <v>6</v>
      </c>
      <c r="D2613" s="65">
        <f>IF(ISNUMBER(MATCH(B2613,Holidays!$E$5:$E$134,0)),1,'Data Export'!C2613)</f>
        <v>6</v>
      </c>
      <c r="E2613" s="66">
        <v>20</v>
      </c>
      <c r="F2613" s="66" t="str">
        <f ca="1">OFFSET('ToU Table'!$B$6,'Data Export'!E2613-1,'Data Export'!D2613-1)</f>
        <v>Peak</v>
      </c>
      <c r="G2613" s="66">
        <v>300.10000000000002</v>
      </c>
      <c r="H2613" s="66">
        <v>300.10000000000002</v>
      </c>
      <c r="I2613" s="66">
        <v>78.599999999999994</v>
      </c>
    </row>
    <row r="2614" spans="2:9">
      <c r="B2614" s="64">
        <f t="shared" si="83"/>
        <v>45674</v>
      </c>
      <c r="C2614" s="65">
        <f t="shared" si="84"/>
        <v>6</v>
      </c>
      <c r="D2614" s="65">
        <f>IF(ISNUMBER(MATCH(B2614,Holidays!$E$5:$E$134,0)),1,'Data Export'!C2614)</f>
        <v>6</v>
      </c>
      <c r="E2614" s="66">
        <v>21</v>
      </c>
      <c r="F2614" s="66" t="str">
        <f ca="1">OFFSET('ToU Table'!$B$6,'Data Export'!E2614-1,'Data Export'!D2614-1)</f>
        <v>Peak</v>
      </c>
      <c r="G2614" s="66">
        <v>300.08999999999997</v>
      </c>
      <c r="H2614" s="66">
        <v>300.08999999999997</v>
      </c>
      <c r="I2614" s="66">
        <v>93.6</v>
      </c>
    </row>
    <row r="2615" spans="2:9">
      <c r="B2615" s="64">
        <f t="shared" si="83"/>
        <v>45674</v>
      </c>
      <c r="C2615" s="65">
        <f t="shared" si="84"/>
        <v>6</v>
      </c>
      <c r="D2615" s="65">
        <f>IF(ISNUMBER(MATCH(B2615,Holidays!$E$5:$E$134,0)),1,'Data Export'!C2615)</f>
        <v>6</v>
      </c>
      <c r="E2615" s="66">
        <v>22</v>
      </c>
      <c r="F2615" s="66" t="str">
        <f ca="1">OFFSET('ToU Table'!$B$6,'Data Export'!E2615-1,'Data Export'!D2615-1)</f>
        <v>Standard</v>
      </c>
      <c r="G2615" s="66">
        <v>254.28</v>
      </c>
      <c r="H2615" s="66">
        <v>254.28</v>
      </c>
      <c r="I2615" s="66">
        <v>8.6</v>
      </c>
    </row>
    <row r="2616" spans="2:9">
      <c r="B2616" s="64">
        <f t="shared" si="83"/>
        <v>45674</v>
      </c>
      <c r="C2616" s="65">
        <f t="shared" si="84"/>
        <v>6</v>
      </c>
      <c r="D2616" s="65">
        <f>IF(ISNUMBER(MATCH(B2616,Holidays!$E$5:$E$134,0)),1,'Data Export'!C2616)</f>
        <v>6</v>
      </c>
      <c r="E2616" s="66">
        <v>23</v>
      </c>
      <c r="F2616" s="66" t="str">
        <f ca="1">OFFSET('ToU Table'!$B$6,'Data Export'!E2616-1,'Data Export'!D2616-1)</f>
        <v>Off-peak</v>
      </c>
      <c r="G2616" s="66">
        <v>101.31</v>
      </c>
      <c r="H2616" s="66">
        <v>189.45</v>
      </c>
      <c r="I2616" s="66">
        <v>32.200000000000003</v>
      </c>
    </row>
    <row r="2617" spans="2:9">
      <c r="B2617" s="64">
        <f t="shared" si="83"/>
        <v>45674</v>
      </c>
      <c r="C2617" s="65">
        <f t="shared" si="84"/>
        <v>6</v>
      </c>
      <c r="D2617" s="65">
        <f>IF(ISNUMBER(MATCH(B2617,Holidays!$E$5:$E$134,0)),1,'Data Export'!C2617)</f>
        <v>6</v>
      </c>
      <c r="E2617" s="66">
        <v>24</v>
      </c>
      <c r="F2617" s="66" t="str">
        <f ca="1">OFFSET('ToU Table'!$B$6,'Data Export'!E2617-1,'Data Export'!D2617-1)</f>
        <v>Off-peak</v>
      </c>
      <c r="G2617" s="66">
        <v>101.31</v>
      </c>
      <c r="H2617" s="66">
        <v>189.45</v>
      </c>
      <c r="I2617" s="66">
        <v>16.5</v>
      </c>
    </row>
    <row r="2618" spans="2:9">
      <c r="B2618" s="64">
        <f t="shared" si="83"/>
        <v>45675</v>
      </c>
      <c r="C2618" s="65">
        <f t="shared" si="84"/>
        <v>7</v>
      </c>
      <c r="D2618" s="65">
        <f>IF(ISNUMBER(MATCH(B2618,Holidays!$E$5:$E$134,0)),1,'Data Export'!C2618)</f>
        <v>7</v>
      </c>
      <c r="E2618" s="66">
        <v>1</v>
      </c>
      <c r="F2618" s="66" t="str">
        <f ca="1">OFFSET('ToU Table'!$B$6,'Data Export'!E2618-1,'Data Export'!D2618-1)</f>
        <v>Off-peak</v>
      </c>
      <c r="G2618" s="66">
        <v>130.66999999999999</v>
      </c>
      <c r="H2618" s="66">
        <v>165.81</v>
      </c>
      <c r="I2618" s="66">
        <v>7.4</v>
      </c>
    </row>
    <row r="2619" spans="2:9">
      <c r="B2619" s="64">
        <f t="shared" si="83"/>
        <v>45675</v>
      </c>
      <c r="C2619" s="65">
        <f t="shared" si="84"/>
        <v>7</v>
      </c>
      <c r="D2619" s="65">
        <f>IF(ISNUMBER(MATCH(B2619,Holidays!$E$5:$E$134,0)),1,'Data Export'!C2619)</f>
        <v>7</v>
      </c>
      <c r="E2619" s="66">
        <v>2</v>
      </c>
      <c r="F2619" s="66" t="str">
        <f ca="1">OFFSET('ToU Table'!$B$6,'Data Export'!E2619-1,'Data Export'!D2619-1)</f>
        <v>Off-peak</v>
      </c>
      <c r="G2619" s="66">
        <v>130.66999999999999</v>
      </c>
      <c r="H2619" s="66">
        <v>165.81</v>
      </c>
      <c r="I2619" s="66">
        <v>7.4</v>
      </c>
    </row>
    <row r="2620" spans="2:9">
      <c r="B2620" s="64">
        <f t="shared" si="83"/>
        <v>45675</v>
      </c>
      <c r="C2620" s="65">
        <f t="shared" si="84"/>
        <v>7</v>
      </c>
      <c r="D2620" s="65">
        <f>IF(ISNUMBER(MATCH(B2620,Holidays!$E$5:$E$134,0)),1,'Data Export'!C2620)</f>
        <v>7</v>
      </c>
      <c r="E2620" s="66">
        <v>3</v>
      </c>
      <c r="F2620" s="66" t="str">
        <f ca="1">OFFSET('ToU Table'!$B$6,'Data Export'!E2620-1,'Data Export'!D2620-1)</f>
        <v>Off-peak</v>
      </c>
      <c r="G2620" s="66">
        <v>130.66999999999999</v>
      </c>
      <c r="H2620" s="66">
        <v>165.81</v>
      </c>
      <c r="I2620" s="66">
        <v>7.4</v>
      </c>
    </row>
    <row r="2621" spans="2:9">
      <c r="B2621" s="64">
        <f t="shared" si="83"/>
        <v>45675</v>
      </c>
      <c r="C2621" s="65">
        <f t="shared" si="84"/>
        <v>7</v>
      </c>
      <c r="D2621" s="65">
        <f>IF(ISNUMBER(MATCH(B2621,Holidays!$E$5:$E$134,0)),1,'Data Export'!C2621)</f>
        <v>7</v>
      </c>
      <c r="E2621" s="66">
        <v>4</v>
      </c>
      <c r="F2621" s="66" t="str">
        <f ca="1">OFFSET('ToU Table'!$B$6,'Data Export'!E2621-1,'Data Export'!D2621-1)</f>
        <v>Off-peak</v>
      </c>
      <c r="G2621" s="66">
        <v>130.66999999999999</v>
      </c>
      <c r="H2621" s="66">
        <v>165.81</v>
      </c>
      <c r="I2621" s="66">
        <v>7.4</v>
      </c>
    </row>
    <row r="2622" spans="2:9">
      <c r="B2622" s="64">
        <f t="shared" si="83"/>
        <v>45675</v>
      </c>
      <c r="C2622" s="65">
        <f t="shared" si="84"/>
        <v>7</v>
      </c>
      <c r="D2622" s="65">
        <f>IF(ISNUMBER(MATCH(B2622,Holidays!$E$5:$E$134,0)),1,'Data Export'!C2622)</f>
        <v>7</v>
      </c>
      <c r="E2622" s="66">
        <v>5</v>
      </c>
      <c r="F2622" s="66" t="str">
        <f ca="1">OFFSET('ToU Table'!$B$6,'Data Export'!E2622-1,'Data Export'!D2622-1)</f>
        <v>Off-peak</v>
      </c>
      <c r="G2622" s="66">
        <v>130.66999999999999</v>
      </c>
      <c r="H2622" s="66">
        <v>204.03</v>
      </c>
      <c r="I2622" s="66">
        <v>17.399999999999999</v>
      </c>
    </row>
    <row r="2623" spans="2:9">
      <c r="B2623" s="64">
        <f t="shared" si="83"/>
        <v>45675</v>
      </c>
      <c r="C2623" s="65">
        <f t="shared" si="84"/>
        <v>7</v>
      </c>
      <c r="D2623" s="65">
        <f>IF(ISNUMBER(MATCH(B2623,Holidays!$E$5:$E$134,0)),1,'Data Export'!C2623)</f>
        <v>7</v>
      </c>
      <c r="E2623" s="66">
        <v>6</v>
      </c>
      <c r="F2623" s="66" t="str">
        <f ca="1">OFFSET('ToU Table'!$B$6,'Data Export'!E2623-1,'Data Export'!D2623-1)</f>
        <v>Off-peak</v>
      </c>
      <c r="G2623" s="66">
        <v>130.66999999999999</v>
      </c>
      <c r="H2623" s="66">
        <v>277.60000000000002</v>
      </c>
      <c r="I2623" s="66">
        <v>17.399999999999999</v>
      </c>
    </row>
    <row r="2624" spans="2:9">
      <c r="B2624" s="64">
        <f t="shared" si="83"/>
        <v>45675</v>
      </c>
      <c r="C2624" s="65">
        <f t="shared" si="84"/>
        <v>7</v>
      </c>
      <c r="D2624" s="65">
        <f>IF(ISNUMBER(MATCH(B2624,Holidays!$E$5:$E$134,0)),1,'Data Export'!C2624)</f>
        <v>7</v>
      </c>
      <c r="E2624" s="66">
        <v>7</v>
      </c>
      <c r="F2624" s="66" t="str">
        <f ca="1">OFFSET('ToU Table'!$B$6,'Data Export'!E2624-1,'Data Export'!D2624-1)</f>
        <v>Off-peak</v>
      </c>
      <c r="G2624" s="66">
        <v>121</v>
      </c>
      <c r="H2624" s="66">
        <v>277.60000000000002</v>
      </c>
      <c r="I2624" s="66">
        <v>17.399999999999999</v>
      </c>
    </row>
    <row r="2625" spans="2:9">
      <c r="B2625" s="64">
        <f t="shared" si="83"/>
        <v>45675</v>
      </c>
      <c r="C2625" s="65">
        <f t="shared" si="84"/>
        <v>7</v>
      </c>
      <c r="D2625" s="65">
        <f>IF(ISNUMBER(MATCH(B2625,Holidays!$E$5:$E$134,0)),1,'Data Export'!C2625)</f>
        <v>7</v>
      </c>
      <c r="E2625" s="66">
        <v>8</v>
      </c>
      <c r="F2625" s="66" t="str">
        <f ca="1">OFFSET('ToU Table'!$B$6,'Data Export'!E2625-1,'Data Export'!D2625-1)</f>
        <v>Standard</v>
      </c>
      <c r="G2625" s="66">
        <v>111</v>
      </c>
      <c r="H2625" s="66">
        <v>277.33</v>
      </c>
      <c r="I2625" s="66">
        <v>17.399999999999999</v>
      </c>
    </row>
    <row r="2626" spans="2:9">
      <c r="B2626" s="64">
        <f t="shared" si="83"/>
        <v>45675</v>
      </c>
      <c r="C2626" s="65">
        <f t="shared" si="84"/>
        <v>7</v>
      </c>
      <c r="D2626" s="65">
        <f>IF(ISNUMBER(MATCH(B2626,Holidays!$E$5:$E$134,0)),1,'Data Export'!C2626)</f>
        <v>7</v>
      </c>
      <c r="E2626" s="66">
        <v>9</v>
      </c>
      <c r="F2626" s="66" t="str">
        <f ca="1">OFFSET('ToU Table'!$B$6,'Data Export'!E2626-1,'Data Export'!D2626-1)</f>
        <v>Standard</v>
      </c>
      <c r="G2626" s="66">
        <v>111</v>
      </c>
      <c r="H2626" s="66">
        <v>276</v>
      </c>
      <c r="I2626" s="66">
        <v>17.399999999999999</v>
      </c>
    </row>
    <row r="2627" spans="2:9">
      <c r="B2627" s="64">
        <f t="shared" ref="B2627:B2690" si="85">B2603+1</f>
        <v>45675</v>
      </c>
      <c r="C2627" s="65">
        <f t="shared" si="84"/>
        <v>7</v>
      </c>
      <c r="D2627" s="65">
        <f>IF(ISNUMBER(MATCH(B2627,Holidays!$E$5:$E$134,0)),1,'Data Export'!C2627)</f>
        <v>7</v>
      </c>
      <c r="E2627" s="66">
        <v>10</v>
      </c>
      <c r="F2627" s="66" t="str">
        <f ca="1">OFFSET('ToU Table'!$B$6,'Data Export'!E2627-1,'Data Export'!D2627-1)</f>
        <v>Standard</v>
      </c>
      <c r="G2627" s="66">
        <v>104.63</v>
      </c>
      <c r="H2627" s="66">
        <v>165.43</v>
      </c>
      <c r="I2627" s="66">
        <v>7.4</v>
      </c>
    </row>
    <row r="2628" spans="2:9">
      <c r="B2628" s="64">
        <f t="shared" si="85"/>
        <v>45675</v>
      </c>
      <c r="C2628" s="65">
        <f t="shared" si="84"/>
        <v>7</v>
      </c>
      <c r="D2628" s="65">
        <f>IF(ISNUMBER(MATCH(B2628,Holidays!$E$5:$E$134,0)),1,'Data Export'!C2628)</f>
        <v>7</v>
      </c>
      <c r="E2628" s="66">
        <v>11</v>
      </c>
      <c r="F2628" s="66" t="str">
        <f ca="1">OFFSET('ToU Table'!$B$6,'Data Export'!E2628-1,'Data Export'!D2628-1)</f>
        <v>Standard</v>
      </c>
      <c r="G2628" s="66">
        <v>101</v>
      </c>
      <c r="H2628" s="66">
        <v>150</v>
      </c>
      <c r="I2628" s="66">
        <v>3.5</v>
      </c>
    </row>
    <row r="2629" spans="2:9">
      <c r="B2629" s="64">
        <f t="shared" si="85"/>
        <v>45675</v>
      </c>
      <c r="C2629" s="65">
        <f t="shared" si="84"/>
        <v>7</v>
      </c>
      <c r="D2629" s="65">
        <f>IF(ISNUMBER(MATCH(B2629,Holidays!$E$5:$E$134,0)),1,'Data Export'!C2629)</f>
        <v>7</v>
      </c>
      <c r="E2629" s="66">
        <v>12</v>
      </c>
      <c r="F2629" s="66" t="str">
        <f ca="1">OFFSET('ToU Table'!$B$6,'Data Export'!E2629-1,'Data Export'!D2629-1)</f>
        <v>Standard</v>
      </c>
      <c r="G2629" s="66">
        <v>101</v>
      </c>
      <c r="H2629" s="66">
        <v>150</v>
      </c>
      <c r="I2629" s="66">
        <v>3.4</v>
      </c>
    </row>
    <row r="2630" spans="2:9">
      <c r="B2630" s="64">
        <f t="shared" si="85"/>
        <v>45675</v>
      </c>
      <c r="C2630" s="65">
        <f t="shared" si="84"/>
        <v>7</v>
      </c>
      <c r="D2630" s="65">
        <f>IF(ISNUMBER(MATCH(B2630,Holidays!$E$5:$E$134,0)),1,'Data Export'!C2630)</f>
        <v>7</v>
      </c>
      <c r="E2630" s="66">
        <v>13</v>
      </c>
      <c r="F2630" s="66" t="str">
        <f ca="1">OFFSET('ToU Table'!$B$6,'Data Export'!E2630-1,'Data Export'!D2630-1)</f>
        <v>Off-peak</v>
      </c>
      <c r="G2630" s="66">
        <v>101</v>
      </c>
      <c r="H2630" s="66">
        <v>150</v>
      </c>
      <c r="I2630" s="66">
        <v>0.4</v>
      </c>
    </row>
    <row r="2631" spans="2:9">
      <c r="B2631" s="64">
        <f t="shared" si="85"/>
        <v>45675</v>
      </c>
      <c r="C2631" s="65">
        <f t="shared" si="84"/>
        <v>7</v>
      </c>
      <c r="D2631" s="65">
        <f>IF(ISNUMBER(MATCH(B2631,Holidays!$E$5:$E$134,0)),1,'Data Export'!C2631)</f>
        <v>7</v>
      </c>
      <c r="E2631" s="66">
        <v>14</v>
      </c>
      <c r="F2631" s="66" t="str">
        <f ca="1">OFFSET('ToU Table'!$B$6,'Data Export'!E2631-1,'Data Export'!D2631-1)</f>
        <v>Off-peak</v>
      </c>
      <c r="G2631" s="66">
        <v>101</v>
      </c>
      <c r="H2631" s="66">
        <v>150</v>
      </c>
      <c r="I2631" s="66">
        <v>0.4</v>
      </c>
    </row>
    <row r="2632" spans="2:9">
      <c r="B2632" s="64">
        <f t="shared" si="85"/>
        <v>45675</v>
      </c>
      <c r="C2632" s="65">
        <f t="shared" si="84"/>
        <v>7</v>
      </c>
      <c r="D2632" s="65">
        <f>IF(ISNUMBER(MATCH(B2632,Holidays!$E$5:$E$134,0)),1,'Data Export'!C2632)</f>
        <v>7</v>
      </c>
      <c r="E2632" s="66">
        <v>15</v>
      </c>
      <c r="F2632" s="66" t="str">
        <f ca="1">OFFSET('ToU Table'!$B$6,'Data Export'!E2632-1,'Data Export'!D2632-1)</f>
        <v>Off-peak</v>
      </c>
      <c r="G2632" s="66">
        <v>105.27</v>
      </c>
      <c r="H2632" s="66">
        <v>165</v>
      </c>
      <c r="I2632" s="66">
        <v>2.4</v>
      </c>
    </row>
    <row r="2633" spans="2:9">
      <c r="B2633" s="64">
        <f t="shared" si="85"/>
        <v>45675</v>
      </c>
      <c r="C2633" s="65">
        <f t="shared" si="84"/>
        <v>7</v>
      </c>
      <c r="D2633" s="65">
        <f>IF(ISNUMBER(MATCH(B2633,Holidays!$E$5:$E$134,0)),1,'Data Export'!C2633)</f>
        <v>7</v>
      </c>
      <c r="E2633" s="66">
        <v>16</v>
      </c>
      <c r="F2633" s="66" t="str">
        <f ca="1">OFFSET('ToU Table'!$B$6,'Data Export'!E2633-1,'Data Export'!D2633-1)</f>
        <v>Off-peak</v>
      </c>
      <c r="G2633" s="66">
        <v>111</v>
      </c>
      <c r="H2633" s="66">
        <v>189.2</v>
      </c>
      <c r="I2633" s="66">
        <v>2.4</v>
      </c>
    </row>
    <row r="2634" spans="2:9">
      <c r="B2634" s="64">
        <f t="shared" si="85"/>
        <v>45675</v>
      </c>
      <c r="C2634" s="65">
        <f t="shared" si="84"/>
        <v>7</v>
      </c>
      <c r="D2634" s="65">
        <f>IF(ISNUMBER(MATCH(B2634,Holidays!$E$5:$E$134,0)),1,'Data Export'!C2634)</f>
        <v>7</v>
      </c>
      <c r="E2634" s="66">
        <v>17</v>
      </c>
      <c r="F2634" s="66" t="str">
        <f ca="1">OFFSET('ToU Table'!$B$6,'Data Export'!E2634-1,'Data Export'!D2634-1)</f>
        <v>Off-peak</v>
      </c>
      <c r="G2634" s="66">
        <v>111</v>
      </c>
      <c r="H2634" s="66">
        <v>251.63</v>
      </c>
      <c r="I2634" s="66">
        <v>32.4</v>
      </c>
    </row>
    <row r="2635" spans="2:9">
      <c r="B2635" s="64">
        <f t="shared" si="85"/>
        <v>45675</v>
      </c>
      <c r="C2635" s="65">
        <f t="shared" si="84"/>
        <v>7</v>
      </c>
      <c r="D2635" s="65">
        <f>IF(ISNUMBER(MATCH(B2635,Holidays!$E$5:$E$134,0)),1,'Data Export'!C2635)</f>
        <v>7</v>
      </c>
      <c r="E2635" s="66">
        <v>18</v>
      </c>
      <c r="F2635" s="66" t="str">
        <f ca="1">OFFSET('ToU Table'!$B$6,'Data Export'!E2635-1,'Data Export'!D2635-1)</f>
        <v>Off-peak</v>
      </c>
      <c r="G2635" s="66">
        <v>347.69</v>
      </c>
      <c r="H2635" s="66">
        <v>347.69</v>
      </c>
      <c r="I2635" s="66">
        <v>15.5</v>
      </c>
    </row>
    <row r="2636" spans="2:9">
      <c r="B2636" s="64">
        <f t="shared" si="85"/>
        <v>45675</v>
      </c>
      <c r="C2636" s="65">
        <f t="shared" si="84"/>
        <v>7</v>
      </c>
      <c r="D2636" s="65">
        <f>IF(ISNUMBER(MATCH(B2636,Holidays!$E$5:$E$134,0)),1,'Data Export'!C2636)</f>
        <v>7</v>
      </c>
      <c r="E2636" s="66">
        <v>19</v>
      </c>
      <c r="F2636" s="66" t="str">
        <f ca="1">OFFSET('ToU Table'!$B$6,'Data Export'!E2636-1,'Data Export'!D2636-1)</f>
        <v>Standard</v>
      </c>
      <c r="G2636" s="66">
        <v>347.69</v>
      </c>
      <c r="H2636" s="66">
        <v>347.69</v>
      </c>
      <c r="I2636" s="66">
        <v>15.5</v>
      </c>
    </row>
    <row r="2637" spans="2:9">
      <c r="B2637" s="64">
        <f t="shared" si="85"/>
        <v>45675</v>
      </c>
      <c r="C2637" s="65">
        <f t="shared" si="84"/>
        <v>7</v>
      </c>
      <c r="D2637" s="65">
        <f>IF(ISNUMBER(MATCH(B2637,Holidays!$E$5:$E$134,0)),1,'Data Export'!C2637)</f>
        <v>7</v>
      </c>
      <c r="E2637" s="66">
        <v>20</v>
      </c>
      <c r="F2637" s="66" t="str">
        <f ca="1">OFFSET('ToU Table'!$B$6,'Data Export'!E2637-1,'Data Export'!D2637-1)</f>
        <v>Standard</v>
      </c>
      <c r="G2637" s="66">
        <v>347.69</v>
      </c>
      <c r="H2637" s="66">
        <v>347.69</v>
      </c>
      <c r="I2637" s="66">
        <v>15.5</v>
      </c>
    </row>
    <row r="2638" spans="2:9">
      <c r="B2638" s="64">
        <f t="shared" si="85"/>
        <v>45675</v>
      </c>
      <c r="C2638" s="65">
        <f t="shared" si="84"/>
        <v>7</v>
      </c>
      <c r="D2638" s="65">
        <f>IF(ISNUMBER(MATCH(B2638,Holidays!$E$5:$E$134,0)),1,'Data Export'!C2638)</f>
        <v>7</v>
      </c>
      <c r="E2638" s="66">
        <v>21</v>
      </c>
      <c r="F2638" s="66" t="str">
        <f ca="1">OFFSET('ToU Table'!$B$6,'Data Export'!E2638-1,'Data Export'!D2638-1)</f>
        <v>Off-peak</v>
      </c>
      <c r="G2638" s="66">
        <v>347.69</v>
      </c>
      <c r="H2638" s="66">
        <v>347.69</v>
      </c>
      <c r="I2638" s="66">
        <v>15.5</v>
      </c>
    </row>
    <row r="2639" spans="2:9">
      <c r="B2639" s="64">
        <f t="shared" si="85"/>
        <v>45675</v>
      </c>
      <c r="C2639" s="65">
        <f t="shared" si="84"/>
        <v>7</v>
      </c>
      <c r="D2639" s="65">
        <f>IF(ISNUMBER(MATCH(B2639,Holidays!$E$5:$E$134,0)),1,'Data Export'!C2639)</f>
        <v>7</v>
      </c>
      <c r="E2639" s="66">
        <v>22</v>
      </c>
      <c r="F2639" s="66" t="str">
        <f ca="1">OFFSET('ToU Table'!$B$6,'Data Export'!E2639-1,'Data Export'!D2639-1)</f>
        <v>Off-peak</v>
      </c>
      <c r="G2639" s="66">
        <v>253.71</v>
      </c>
      <c r="H2639" s="66">
        <v>253.71</v>
      </c>
      <c r="I2639" s="66">
        <v>15.5</v>
      </c>
    </row>
    <row r="2640" spans="2:9">
      <c r="B2640" s="64">
        <f t="shared" si="85"/>
        <v>45675</v>
      </c>
      <c r="C2640" s="65">
        <f t="shared" si="84"/>
        <v>7</v>
      </c>
      <c r="D2640" s="65">
        <f>IF(ISNUMBER(MATCH(B2640,Holidays!$E$5:$E$134,0)),1,'Data Export'!C2640)</f>
        <v>7</v>
      </c>
      <c r="E2640" s="66">
        <v>23</v>
      </c>
      <c r="F2640" s="66" t="str">
        <f ca="1">OFFSET('ToU Table'!$B$6,'Data Export'!E2640-1,'Data Export'!D2640-1)</f>
        <v>Off-peak</v>
      </c>
      <c r="G2640" s="66">
        <v>130.66999999999999</v>
      </c>
      <c r="H2640" s="66">
        <v>179.53</v>
      </c>
      <c r="I2640" s="66">
        <v>7.4</v>
      </c>
    </row>
    <row r="2641" spans="2:9">
      <c r="B2641" s="64">
        <f t="shared" si="85"/>
        <v>45675</v>
      </c>
      <c r="C2641" s="65">
        <f t="shared" si="84"/>
        <v>7</v>
      </c>
      <c r="D2641" s="65">
        <f>IF(ISNUMBER(MATCH(B2641,Holidays!$E$5:$E$134,0)),1,'Data Export'!C2641)</f>
        <v>7</v>
      </c>
      <c r="E2641" s="66">
        <v>24</v>
      </c>
      <c r="F2641" s="66" t="str">
        <f ca="1">OFFSET('ToU Table'!$B$6,'Data Export'!E2641-1,'Data Export'!D2641-1)</f>
        <v>Off-peak</v>
      </c>
      <c r="G2641" s="66">
        <v>130.66999999999999</v>
      </c>
      <c r="H2641" s="66">
        <v>179.53</v>
      </c>
      <c r="I2641" s="66">
        <v>7.4</v>
      </c>
    </row>
    <row r="2642" spans="2:9">
      <c r="B2642" s="64">
        <f t="shared" si="85"/>
        <v>45676</v>
      </c>
      <c r="C2642" s="65">
        <f t="shared" si="84"/>
        <v>1</v>
      </c>
      <c r="D2642" s="65">
        <f>IF(ISNUMBER(MATCH(B2642,Holidays!$E$5:$E$134,0)),1,'Data Export'!C2642)</f>
        <v>1</v>
      </c>
      <c r="E2642" s="66">
        <v>1</v>
      </c>
      <c r="F2642" s="66" t="str">
        <f ca="1">OFFSET('ToU Table'!$B$6,'Data Export'!E2642-1,'Data Export'!D2642-1)</f>
        <v>Off-peak</v>
      </c>
      <c r="G2642" s="66">
        <v>91.47</v>
      </c>
      <c r="H2642" s="66">
        <v>165.81</v>
      </c>
      <c r="I2642" s="66">
        <v>7.4</v>
      </c>
    </row>
    <row r="2643" spans="2:9">
      <c r="B2643" s="64">
        <f t="shared" si="85"/>
        <v>45676</v>
      </c>
      <c r="C2643" s="65">
        <f t="shared" si="84"/>
        <v>1</v>
      </c>
      <c r="D2643" s="65">
        <f>IF(ISNUMBER(MATCH(B2643,Holidays!$E$5:$E$134,0)),1,'Data Export'!C2643)</f>
        <v>1</v>
      </c>
      <c r="E2643" s="66">
        <v>2</v>
      </c>
      <c r="F2643" s="66" t="str">
        <f ca="1">OFFSET('ToU Table'!$B$6,'Data Export'!E2643-1,'Data Export'!D2643-1)</f>
        <v>Off-peak</v>
      </c>
      <c r="G2643" s="66">
        <v>91.47</v>
      </c>
      <c r="H2643" s="66">
        <v>165.81</v>
      </c>
      <c r="I2643" s="66">
        <v>7.4</v>
      </c>
    </row>
    <row r="2644" spans="2:9">
      <c r="B2644" s="64">
        <f t="shared" si="85"/>
        <v>45676</v>
      </c>
      <c r="C2644" s="65">
        <f t="shared" si="84"/>
        <v>1</v>
      </c>
      <c r="D2644" s="65">
        <f>IF(ISNUMBER(MATCH(B2644,Holidays!$E$5:$E$134,0)),1,'Data Export'!C2644)</f>
        <v>1</v>
      </c>
      <c r="E2644" s="66">
        <v>3</v>
      </c>
      <c r="F2644" s="66" t="str">
        <f ca="1">OFFSET('ToU Table'!$B$6,'Data Export'!E2644-1,'Data Export'!D2644-1)</f>
        <v>Off-peak</v>
      </c>
      <c r="G2644" s="66">
        <v>91.47</v>
      </c>
      <c r="H2644" s="66">
        <v>165.81</v>
      </c>
      <c r="I2644" s="66">
        <v>7.4</v>
      </c>
    </row>
    <row r="2645" spans="2:9">
      <c r="B2645" s="64">
        <f t="shared" si="85"/>
        <v>45676</v>
      </c>
      <c r="C2645" s="65">
        <f t="shared" si="84"/>
        <v>1</v>
      </c>
      <c r="D2645" s="65">
        <f>IF(ISNUMBER(MATCH(B2645,Holidays!$E$5:$E$134,0)),1,'Data Export'!C2645)</f>
        <v>1</v>
      </c>
      <c r="E2645" s="66">
        <v>4</v>
      </c>
      <c r="F2645" s="66" t="str">
        <f ca="1">OFFSET('ToU Table'!$B$6,'Data Export'!E2645-1,'Data Export'!D2645-1)</f>
        <v>Off-peak</v>
      </c>
      <c r="G2645" s="66">
        <v>91.47</v>
      </c>
      <c r="H2645" s="66">
        <v>165.81</v>
      </c>
      <c r="I2645" s="66">
        <v>7.4</v>
      </c>
    </row>
    <row r="2646" spans="2:9">
      <c r="B2646" s="64">
        <f t="shared" si="85"/>
        <v>45676</v>
      </c>
      <c r="C2646" s="65">
        <f t="shared" si="84"/>
        <v>1</v>
      </c>
      <c r="D2646" s="65">
        <f>IF(ISNUMBER(MATCH(B2646,Holidays!$E$5:$E$134,0)),1,'Data Export'!C2646)</f>
        <v>1</v>
      </c>
      <c r="E2646" s="66">
        <v>5</v>
      </c>
      <c r="F2646" s="66" t="str">
        <f ca="1">OFFSET('ToU Table'!$B$6,'Data Export'!E2646-1,'Data Export'!D2646-1)</f>
        <v>Off-peak</v>
      </c>
      <c r="G2646" s="66">
        <v>105.34</v>
      </c>
      <c r="H2646" s="66">
        <v>204.03</v>
      </c>
      <c r="I2646" s="66">
        <v>17.399999999999999</v>
      </c>
    </row>
    <row r="2647" spans="2:9">
      <c r="B2647" s="64">
        <f t="shared" si="85"/>
        <v>45676</v>
      </c>
      <c r="C2647" s="65">
        <f t="shared" si="84"/>
        <v>1</v>
      </c>
      <c r="D2647" s="65">
        <f>IF(ISNUMBER(MATCH(B2647,Holidays!$E$5:$E$134,0)),1,'Data Export'!C2647)</f>
        <v>1</v>
      </c>
      <c r="E2647" s="66">
        <v>6</v>
      </c>
      <c r="F2647" s="66" t="str">
        <f ca="1">OFFSET('ToU Table'!$B$6,'Data Export'!E2647-1,'Data Export'!D2647-1)</f>
        <v>Off-peak</v>
      </c>
      <c r="G2647" s="66">
        <v>105.34</v>
      </c>
      <c r="H2647" s="66">
        <v>277.60000000000002</v>
      </c>
      <c r="I2647" s="66">
        <v>17.399999999999999</v>
      </c>
    </row>
    <row r="2648" spans="2:9">
      <c r="B2648" s="64">
        <f t="shared" si="85"/>
        <v>45676</v>
      </c>
      <c r="C2648" s="65">
        <f t="shared" si="84"/>
        <v>1</v>
      </c>
      <c r="D2648" s="65">
        <f>IF(ISNUMBER(MATCH(B2648,Holidays!$E$5:$E$134,0)),1,'Data Export'!C2648)</f>
        <v>1</v>
      </c>
      <c r="E2648" s="66">
        <v>7</v>
      </c>
      <c r="F2648" s="66" t="str">
        <f ca="1">OFFSET('ToU Table'!$B$6,'Data Export'!E2648-1,'Data Export'!D2648-1)</f>
        <v>Off-peak</v>
      </c>
      <c r="G2648" s="66">
        <v>103.33</v>
      </c>
      <c r="H2648" s="66">
        <v>277.60000000000002</v>
      </c>
      <c r="I2648" s="66">
        <v>17.399999999999999</v>
      </c>
    </row>
    <row r="2649" spans="2:9">
      <c r="B2649" s="64">
        <f t="shared" si="85"/>
        <v>45676</v>
      </c>
      <c r="C2649" s="65">
        <f t="shared" si="84"/>
        <v>1</v>
      </c>
      <c r="D2649" s="65">
        <f>IF(ISNUMBER(MATCH(B2649,Holidays!$E$5:$E$134,0)),1,'Data Export'!C2649)</f>
        <v>1</v>
      </c>
      <c r="E2649" s="66">
        <v>8</v>
      </c>
      <c r="F2649" s="66" t="str">
        <f ca="1">OFFSET('ToU Table'!$B$6,'Data Export'!E2649-1,'Data Export'!D2649-1)</f>
        <v>Off-peak</v>
      </c>
      <c r="G2649" s="66">
        <v>101</v>
      </c>
      <c r="H2649" s="66">
        <v>277</v>
      </c>
      <c r="I2649" s="66">
        <v>17.399999999999999</v>
      </c>
    </row>
    <row r="2650" spans="2:9">
      <c r="B2650" s="64">
        <f t="shared" si="85"/>
        <v>45676</v>
      </c>
      <c r="C2650" s="65">
        <f t="shared" si="84"/>
        <v>1</v>
      </c>
      <c r="D2650" s="65">
        <f>IF(ISNUMBER(MATCH(B2650,Holidays!$E$5:$E$134,0)),1,'Data Export'!C2650)</f>
        <v>1</v>
      </c>
      <c r="E2650" s="66">
        <v>9</v>
      </c>
      <c r="F2650" s="66" t="str">
        <f ca="1">OFFSET('ToU Table'!$B$6,'Data Export'!E2650-1,'Data Export'!D2650-1)</f>
        <v>Off-peak</v>
      </c>
      <c r="G2650" s="66">
        <v>100.99</v>
      </c>
      <c r="H2650" s="66">
        <v>275.2</v>
      </c>
      <c r="I2650" s="66">
        <v>17.399999999999999</v>
      </c>
    </row>
    <row r="2651" spans="2:9">
      <c r="B2651" s="64">
        <f t="shared" si="85"/>
        <v>45676</v>
      </c>
      <c r="C2651" s="65">
        <f t="shared" si="84"/>
        <v>1</v>
      </c>
      <c r="D2651" s="65">
        <f>IF(ISNUMBER(MATCH(B2651,Holidays!$E$5:$E$134,0)),1,'Data Export'!C2651)</f>
        <v>1</v>
      </c>
      <c r="E2651" s="66">
        <v>10</v>
      </c>
      <c r="F2651" s="66" t="str">
        <f ca="1">OFFSET('ToU Table'!$B$6,'Data Export'!E2651-1,'Data Export'!D2651-1)</f>
        <v>Off-peak</v>
      </c>
      <c r="G2651" s="66">
        <v>99.29</v>
      </c>
      <c r="H2651" s="66">
        <v>165.08</v>
      </c>
      <c r="I2651" s="66">
        <v>7.4</v>
      </c>
    </row>
    <row r="2652" spans="2:9">
      <c r="B2652" s="64">
        <f t="shared" si="85"/>
        <v>45676</v>
      </c>
      <c r="C2652" s="65">
        <f t="shared" si="84"/>
        <v>1</v>
      </c>
      <c r="D2652" s="65">
        <f>IF(ISNUMBER(MATCH(B2652,Holidays!$E$5:$E$134,0)),1,'Data Export'!C2652)</f>
        <v>1</v>
      </c>
      <c r="E2652" s="66">
        <v>11</v>
      </c>
      <c r="F2652" s="66" t="str">
        <f ca="1">OFFSET('ToU Table'!$B$6,'Data Export'!E2652-1,'Data Export'!D2652-1)</f>
        <v>Off-peak</v>
      </c>
      <c r="G2652" s="66">
        <v>96.7</v>
      </c>
      <c r="H2652" s="66">
        <v>150</v>
      </c>
      <c r="I2652" s="66">
        <v>3.5</v>
      </c>
    </row>
    <row r="2653" spans="2:9">
      <c r="B2653" s="64">
        <f t="shared" si="85"/>
        <v>45676</v>
      </c>
      <c r="C2653" s="65">
        <f t="shared" si="84"/>
        <v>1</v>
      </c>
      <c r="D2653" s="65">
        <f>IF(ISNUMBER(MATCH(B2653,Holidays!$E$5:$E$134,0)),1,'Data Export'!C2653)</f>
        <v>1</v>
      </c>
      <c r="E2653" s="66">
        <v>12</v>
      </c>
      <c r="F2653" s="66" t="str">
        <f ca="1">OFFSET('ToU Table'!$B$6,'Data Export'!E2653-1,'Data Export'!D2653-1)</f>
        <v>Off-peak</v>
      </c>
      <c r="G2653" s="66">
        <v>95.84</v>
      </c>
      <c r="H2653" s="66">
        <v>150</v>
      </c>
      <c r="I2653" s="66">
        <v>3.4</v>
      </c>
    </row>
    <row r="2654" spans="2:9">
      <c r="B2654" s="64">
        <f t="shared" si="85"/>
        <v>45676</v>
      </c>
      <c r="C2654" s="65">
        <f t="shared" si="84"/>
        <v>1</v>
      </c>
      <c r="D2654" s="65">
        <f>IF(ISNUMBER(MATCH(B2654,Holidays!$E$5:$E$134,0)),1,'Data Export'!C2654)</f>
        <v>1</v>
      </c>
      <c r="E2654" s="66">
        <v>13</v>
      </c>
      <c r="F2654" s="66" t="str">
        <f ca="1">OFFSET('ToU Table'!$B$6,'Data Export'!E2654-1,'Data Export'!D2654-1)</f>
        <v>Off-peak</v>
      </c>
      <c r="G2654" s="66">
        <v>96.41</v>
      </c>
      <c r="H2654" s="66">
        <v>150</v>
      </c>
      <c r="I2654" s="66">
        <v>0.4</v>
      </c>
    </row>
    <row r="2655" spans="2:9">
      <c r="B2655" s="64">
        <f t="shared" si="85"/>
        <v>45676</v>
      </c>
      <c r="C2655" s="65">
        <f t="shared" si="84"/>
        <v>1</v>
      </c>
      <c r="D2655" s="65">
        <f>IF(ISNUMBER(MATCH(B2655,Holidays!$E$5:$E$134,0)),1,'Data Export'!C2655)</f>
        <v>1</v>
      </c>
      <c r="E2655" s="66">
        <v>14</v>
      </c>
      <c r="F2655" s="66" t="str">
        <f ca="1">OFFSET('ToU Table'!$B$6,'Data Export'!E2655-1,'Data Export'!D2655-1)</f>
        <v>Off-peak</v>
      </c>
      <c r="G2655" s="66">
        <v>97.85</v>
      </c>
      <c r="H2655" s="66">
        <v>150</v>
      </c>
      <c r="I2655" s="66">
        <v>0.4</v>
      </c>
    </row>
    <row r="2656" spans="2:9">
      <c r="B2656" s="64">
        <f t="shared" si="85"/>
        <v>45676</v>
      </c>
      <c r="C2656" s="65">
        <f t="shared" si="84"/>
        <v>1</v>
      </c>
      <c r="D2656" s="65">
        <f>IF(ISNUMBER(MATCH(B2656,Holidays!$E$5:$E$134,0)),1,'Data Export'!C2656)</f>
        <v>1</v>
      </c>
      <c r="E2656" s="66">
        <v>15</v>
      </c>
      <c r="F2656" s="66" t="str">
        <f ca="1">OFFSET('ToU Table'!$B$6,'Data Export'!E2656-1,'Data Export'!D2656-1)</f>
        <v>Off-peak</v>
      </c>
      <c r="G2656" s="66">
        <v>100.45</v>
      </c>
      <c r="H2656" s="66">
        <v>165.29</v>
      </c>
      <c r="I2656" s="66">
        <v>2.4</v>
      </c>
    </row>
    <row r="2657" spans="2:9">
      <c r="B2657" s="64">
        <f t="shared" si="85"/>
        <v>45676</v>
      </c>
      <c r="C2657" s="65">
        <f t="shared" si="84"/>
        <v>1</v>
      </c>
      <c r="D2657" s="65">
        <f>IF(ISNUMBER(MATCH(B2657,Holidays!$E$5:$E$134,0)),1,'Data Export'!C2657)</f>
        <v>1</v>
      </c>
      <c r="E2657" s="66">
        <v>16</v>
      </c>
      <c r="F2657" s="66" t="str">
        <f ca="1">OFFSET('ToU Table'!$B$6,'Data Export'!E2657-1,'Data Export'!D2657-1)</f>
        <v>Off-peak</v>
      </c>
      <c r="G2657" s="66">
        <v>100.99</v>
      </c>
      <c r="H2657" s="66">
        <v>189.33</v>
      </c>
      <c r="I2657" s="66">
        <v>2.4</v>
      </c>
    </row>
    <row r="2658" spans="2:9">
      <c r="B2658" s="64">
        <f t="shared" si="85"/>
        <v>45676</v>
      </c>
      <c r="C2658" s="65">
        <f t="shared" si="84"/>
        <v>1</v>
      </c>
      <c r="D2658" s="65">
        <f>IF(ISNUMBER(MATCH(B2658,Holidays!$E$5:$E$134,0)),1,'Data Export'!C2658)</f>
        <v>1</v>
      </c>
      <c r="E2658" s="66">
        <v>17</v>
      </c>
      <c r="F2658" s="66" t="str">
        <f ca="1">OFFSET('ToU Table'!$B$6,'Data Export'!E2658-1,'Data Export'!D2658-1)</f>
        <v>Off-peak</v>
      </c>
      <c r="G2658" s="66">
        <v>101</v>
      </c>
      <c r="H2658" s="66">
        <v>251.93</v>
      </c>
      <c r="I2658" s="66">
        <v>32.4</v>
      </c>
    </row>
    <row r="2659" spans="2:9">
      <c r="B2659" s="64">
        <f t="shared" si="85"/>
        <v>45676</v>
      </c>
      <c r="C2659" s="65">
        <f t="shared" si="84"/>
        <v>1</v>
      </c>
      <c r="D2659" s="65">
        <f>IF(ISNUMBER(MATCH(B2659,Holidays!$E$5:$E$134,0)),1,'Data Export'!C2659)</f>
        <v>1</v>
      </c>
      <c r="E2659" s="66">
        <v>18</v>
      </c>
      <c r="F2659" s="66" t="str">
        <f ca="1">OFFSET('ToU Table'!$B$6,'Data Export'!E2659-1,'Data Export'!D2659-1)</f>
        <v>Off-peak</v>
      </c>
      <c r="G2659" s="66">
        <v>347.69</v>
      </c>
      <c r="H2659" s="66">
        <v>347.69</v>
      </c>
      <c r="I2659" s="66">
        <v>15.4</v>
      </c>
    </row>
    <row r="2660" spans="2:9">
      <c r="B2660" s="64">
        <f t="shared" si="85"/>
        <v>45676</v>
      </c>
      <c r="C2660" s="65">
        <f t="shared" si="84"/>
        <v>1</v>
      </c>
      <c r="D2660" s="65">
        <f>IF(ISNUMBER(MATCH(B2660,Holidays!$E$5:$E$134,0)),1,'Data Export'!C2660)</f>
        <v>1</v>
      </c>
      <c r="E2660" s="66">
        <v>19</v>
      </c>
      <c r="F2660" s="66" t="str">
        <f ca="1">OFFSET('ToU Table'!$B$6,'Data Export'!E2660-1,'Data Export'!D2660-1)</f>
        <v>Off-peak</v>
      </c>
      <c r="G2660" s="66">
        <v>347.69</v>
      </c>
      <c r="H2660" s="66">
        <v>347.69</v>
      </c>
      <c r="I2660" s="66">
        <v>15.4</v>
      </c>
    </row>
    <row r="2661" spans="2:9">
      <c r="B2661" s="64">
        <f t="shared" si="85"/>
        <v>45676</v>
      </c>
      <c r="C2661" s="65">
        <f t="shared" si="84"/>
        <v>1</v>
      </c>
      <c r="D2661" s="65">
        <f>IF(ISNUMBER(MATCH(B2661,Holidays!$E$5:$E$134,0)),1,'Data Export'!C2661)</f>
        <v>1</v>
      </c>
      <c r="E2661" s="66">
        <v>20</v>
      </c>
      <c r="F2661" s="66" t="str">
        <f ca="1">OFFSET('ToU Table'!$B$6,'Data Export'!E2661-1,'Data Export'!D2661-1)</f>
        <v>Off-peak</v>
      </c>
      <c r="G2661" s="66">
        <v>347.69</v>
      </c>
      <c r="H2661" s="66">
        <v>347.69</v>
      </c>
      <c r="I2661" s="66">
        <v>15.4</v>
      </c>
    </row>
    <row r="2662" spans="2:9">
      <c r="B2662" s="64">
        <f t="shared" si="85"/>
        <v>45676</v>
      </c>
      <c r="C2662" s="65">
        <f t="shared" si="84"/>
        <v>1</v>
      </c>
      <c r="D2662" s="65">
        <f>IF(ISNUMBER(MATCH(B2662,Holidays!$E$5:$E$134,0)),1,'Data Export'!C2662)</f>
        <v>1</v>
      </c>
      <c r="E2662" s="66">
        <v>21</v>
      </c>
      <c r="F2662" s="66" t="str">
        <f ca="1">OFFSET('ToU Table'!$B$6,'Data Export'!E2662-1,'Data Export'!D2662-1)</f>
        <v>Off-peak</v>
      </c>
      <c r="G2662" s="66">
        <v>347.69</v>
      </c>
      <c r="H2662" s="66">
        <v>347.69</v>
      </c>
      <c r="I2662" s="66">
        <v>15.4</v>
      </c>
    </row>
    <row r="2663" spans="2:9">
      <c r="B2663" s="64">
        <f t="shared" si="85"/>
        <v>45676</v>
      </c>
      <c r="C2663" s="65">
        <f t="shared" si="84"/>
        <v>1</v>
      </c>
      <c r="D2663" s="65">
        <f>IF(ISNUMBER(MATCH(B2663,Holidays!$E$5:$E$134,0)),1,'Data Export'!C2663)</f>
        <v>1</v>
      </c>
      <c r="E2663" s="66">
        <v>22</v>
      </c>
      <c r="F2663" s="66" t="str">
        <f ca="1">OFFSET('ToU Table'!$B$6,'Data Export'!E2663-1,'Data Export'!D2663-1)</f>
        <v>Off-peak</v>
      </c>
      <c r="G2663" s="66">
        <v>253.72</v>
      </c>
      <c r="H2663" s="66">
        <v>253.72</v>
      </c>
      <c r="I2663" s="66">
        <v>15.4</v>
      </c>
    </row>
    <row r="2664" spans="2:9">
      <c r="B2664" s="64">
        <f t="shared" si="85"/>
        <v>45676</v>
      </c>
      <c r="C2664" s="65">
        <f t="shared" si="84"/>
        <v>1</v>
      </c>
      <c r="D2664" s="65">
        <f>IF(ISNUMBER(MATCH(B2664,Holidays!$E$5:$E$134,0)),1,'Data Export'!C2664)</f>
        <v>1</v>
      </c>
      <c r="E2664" s="66">
        <v>23</v>
      </c>
      <c r="F2664" s="66" t="str">
        <f ca="1">OFFSET('ToU Table'!$B$6,'Data Export'!E2664-1,'Data Export'!D2664-1)</f>
        <v>Off-peak</v>
      </c>
      <c r="G2664" s="66">
        <v>96.89</v>
      </c>
      <c r="H2664" s="66">
        <v>179.53</v>
      </c>
      <c r="I2664" s="66">
        <v>52</v>
      </c>
    </row>
    <row r="2665" spans="2:9">
      <c r="B2665" s="64">
        <f t="shared" si="85"/>
        <v>45676</v>
      </c>
      <c r="C2665" s="65">
        <f t="shared" si="84"/>
        <v>1</v>
      </c>
      <c r="D2665" s="65">
        <f>IF(ISNUMBER(MATCH(B2665,Holidays!$E$5:$E$134,0)),1,'Data Export'!C2665)</f>
        <v>1</v>
      </c>
      <c r="E2665" s="66">
        <v>24</v>
      </c>
      <c r="F2665" s="66" t="str">
        <f ca="1">OFFSET('ToU Table'!$B$6,'Data Export'!E2665-1,'Data Export'!D2665-1)</f>
        <v>Off-peak</v>
      </c>
      <c r="G2665" s="66">
        <v>91.47</v>
      </c>
      <c r="H2665" s="66">
        <v>179.53</v>
      </c>
      <c r="I2665" s="66">
        <v>7.4</v>
      </c>
    </row>
    <row r="2666" spans="2:9">
      <c r="B2666" s="64">
        <f t="shared" si="85"/>
        <v>45677</v>
      </c>
      <c r="C2666" s="65">
        <f t="shared" si="84"/>
        <v>2</v>
      </c>
      <c r="D2666" s="65">
        <f>IF(ISNUMBER(MATCH(B2666,Holidays!$E$5:$E$134,0)),1,'Data Export'!C2666)</f>
        <v>2</v>
      </c>
      <c r="E2666" s="66">
        <v>1</v>
      </c>
      <c r="F2666" s="66" t="str">
        <f ca="1">OFFSET('ToU Table'!$B$6,'Data Export'!E2666-1,'Data Export'!D2666-1)</f>
        <v>Off-peak</v>
      </c>
      <c r="G2666" s="66">
        <v>91.48</v>
      </c>
      <c r="H2666" s="66">
        <v>165.81</v>
      </c>
      <c r="I2666" s="66">
        <v>7</v>
      </c>
    </row>
    <row r="2667" spans="2:9">
      <c r="B2667" s="64">
        <f t="shared" si="85"/>
        <v>45677</v>
      </c>
      <c r="C2667" s="65">
        <f t="shared" ref="C2667:C2730" si="86">WEEKDAY(B2667)</f>
        <v>2</v>
      </c>
      <c r="D2667" s="65">
        <f>IF(ISNUMBER(MATCH(B2667,Holidays!$E$5:$E$134,0)),1,'Data Export'!C2667)</f>
        <v>2</v>
      </c>
      <c r="E2667" s="66">
        <v>2</v>
      </c>
      <c r="F2667" s="66" t="str">
        <f ca="1">OFFSET('ToU Table'!$B$6,'Data Export'!E2667-1,'Data Export'!D2667-1)</f>
        <v>Off-peak</v>
      </c>
      <c r="G2667" s="66">
        <v>91.48</v>
      </c>
      <c r="H2667" s="66">
        <v>165.81</v>
      </c>
      <c r="I2667" s="66">
        <v>7</v>
      </c>
    </row>
    <row r="2668" spans="2:9">
      <c r="B2668" s="64">
        <f t="shared" si="85"/>
        <v>45677</v>
      </c>
      <c r="C2668" s="65">
        <f t="shared" si="86"/>
        <v>2</v>
      </c>
      <c r="D2668" s="65">
        <f>IF(ISNUMBER(MATCH(B2668,Holidays!$E$5:$E$134,0)),1,'Data Export'!C2668)</f>
        <v>2</v>
      </c>
      <c r="E2668" s="66">
        <v>3</v>
      </c>
      <c r="F2668" s="66" t="str">
        <f ca="1">OFFSET('ToU Table'!$B$6,'Data Export'!E2668-1,'Data Export'!D2668-1)</f>
        <v>Off-peak</v>
      </c>
      <c r="G2668" s="66">
        <v>91.48</v>
      </c>
      <c r="H2668" s="66">
        <v>165.81</v>
      </c>
      <c r="I2668" s="66">
        <v>7</v>
      </c>
    </row>
    <row r="2669" spans="2:9">
      <c r="B2669" s="64">
        <f t="shared" si="85"/>
        <v>45677</v>
      </c>
      <c r="C2669" s="65">
        <f t="shared" si="86"/>
        <v>2</v>
      </c>
      <c r="D2669" s="65">
        <f>IF(ISNUMBER(MATCH(B2669,Holidays!$E$5:$E$134,0)),1,'Data Export'!C2669)</f>
        <v>2</v>
      </c>
      <c r="E2669" s="66">
        <v>4</v>
      </c>
      <c r="F2669" s="66" t="str">
        <f ca="1">OFFSET('ToU Table'!$B$6,'Data Export'!E2669-1,'Data Export'!D2669-1)</f>
        <v>Off-peak</v>
      </c>
      <c r="G2669" s="66">
        <v>91.48</v>
      </c>
      <c r="H2669" s="66">
        <v>165.81</v>
      </c>
      <c r="I2669" s="66">
        <v>7</v>
      </c>
    </row>
    <row r="2670" spans="2:9">
      <c r="B2670" s="64">
        <f t="shared" si="85"/>
        <v>45677</v>
      </c>
      <c r="C2670" s="65">
        <f t="shared" si="86"/>
        <v>2</v>
      </c>
      <c r="D2670" s="65">
        <f>IF(ISNUMBER(MATCH(B2670,Holidays!$E$5:$E$134,0)),1,'Data Export'!C2670)</f>
        <v>2</v>
      </c>
      <c r="E2670" s="66">
        <v>5</v>
      </c>
      <c r="F2670" s="66" t="str">
        <f ca="1">OFFSET('ToU Table'!$B$6,'Data Export'!E2670-1,'Data Export'!D2670-1)</f>
        <v>Off-peak</v>
      </c>
      <c r="G2670" s="66">
        <v>105.4</v>
      </c>
      <c r="H2670" s="66">
        <v>204.03</v>
      </c>
      <c r="I2670" s="66">
        <v>20.3</v>
      </c>
    </row>
    <row r="2671" spans="2:9">
      <c r="B2671" s="64">
        <f t="shared" si="85"/>
        <v>45677</v>
      </c>
      <c r="C2671" s="65">
        <f t="shared" si="86"/>
        <v>2</v>
      </c>
      <c r="D2671" s="65">
        <f>IF(ISNUMBER(MATCH(B2671,Holidays!$E$5:$E$134,0)),1,'Data Export'!C2671)</f>
        <v>2</v>
      </c>
      <c r="E2671" s="66">
        <v>6</v>
      </c>
      <c r="F2671" s="66" t="str">
        <f ca="1">OFFSET('ToU Table'!$B$6,'Data Export'!E2671-1,'Data Export'!D2671-1)</f>
        <v>Off-peak</v>
      </c>
      <c r="G2671" s="66">
        <v>244.93</v>
      </c>
      <c r="H2671" s="66">
        <v>277.60000000000002</v>
      </c>
      <c r="I2671" s="66">
        <v>57.2</v>
      </c>
    </row>
    <row r="2672" spans="2:9">
      <c r="B2672" s="64">
        <f t="shared" si="85"/>
        <v>45677</v>
      </c>
      <c r="C2672" s="65">
        <f t="shared" si="86"/>
        <v>2</v>
      </c>
      <c r="D2672" s="65">
        <f>IF(ISNUMBER(MATCH(B2672,Holidays!$E$5:$E$134,0)),1,'Data Export'!C2672)</f>
        <v>2</v>
      </c>
      <c r="E2672" s="66">
        <v>7</v>
      </c>
      <c r="F2672" s="66" t="str">
        <f ca="1">OFFSET('ToU Table'!$B$6,'Data Export'!E2672-1,'Data Export'!D2672-1)</f>
        <v>Standard</v>
      </c>
      <c r="G2672" s="66">
        <v>111</v>
      </c>
      <c r="H2672" s="66">
        <v>275.39999999999998</v>
      </c>
      <c r="I2672" s="66">
        <v>67.2</v>
      </c>
    </row>
    <row r="2673" spans="2:9">
      <c r="B2673" s="64">
        <f t="shared" si="85"/>
        <v>45677</v>
      </c>
      <c r="C2673" s="65">
        <f t="shared" si="86"/>
        <v>2</v>
      </c>
      <c r="D2673" s="65">
        <f>IF(ISNUMBER(MATCH(B2673,Holidays!$E$5:$E$134,0)),1,'Data Export'!C2673)</f>
        <v>2</v>
      </c>
      <c r="E2673" s="66">
        <v>8</v>
      </c>
      <c r="F2673" s="66" t="str">
        <f ca="1">OFFSET('ToU Table'!$B$6,'Data Export'!E2673-1,'Data Export'!D2673-1)</f>
        <v>Peak</v>
      </c>
      <c r="G2673" s="66">
        <v>81</v>
      </c>
      <c r="H2673" s="66">
        <v>268.94</v>
      </c>
      <c r="I2673" s="66">
        <v>134</v>
      </c>
    </row>
    <row r="2674" spans="2:9">
      <c r="B2674" s="64">
        <f t="shared" si="85"/>
        <v>45677</v>
      </c>
      <c r="C2674" s="65">
        <f t="shared" si="86"/>
        <v>2</v>
      </c>
      <c r="D2674" s="65">
        <f>IF(ISNUMBER(MATCH(B2674,Holidays!$E$5:$E$134,0)),1,'Data Export'!C2674)</f>
        <v>2</v>
      </c>
      <c r="E2674" s="66">
        <v>9</v>
      </c>
      <c r="F2674" s="66" t="str">
        <f ca="1">OFFSET('ToU Table'!$B$6,'Data Export'!E2674-1,'Data Export'!D2674-1)</f>
        <v>Peak</v>
      </c>
      <c r="G2674" s="66">
        <v>111</v>
      </c>
      <c r="H2674" s="66">
        <v>111</v>
      </c>
      <c r="I2674" s="66">
        <v>45</v>
      </c>
    </row>
    <row r="2675" spans="2:9">
      <c r="B2675" s="64">
        <f t="shared" si="85"/>
        <v>45677</v>
      </c>
      <c r="C2675" s="65">
        <f t="shared" si="86"/>
        <v>2</v>
      </c>
      <c r="D2675" s="65">
        <f>IF(ISNUMBER(MATCH(B2675,Holidays!$E$5:$E$134,0)),1,'Data Export'!C2675)</f>
        <v>2</v>
      </c>
      <c r="E2675" s="66">
        <v>10</v>
      </c>
      <c r="F2675" s="66" t="str">
        <f ca="1">OFFSET('ToU Table'!$B$6,'Data Export'!E2675-1,'Data Export'!D2675-1)</f>
        <v>Peak</v>
      </c>
      <c r="G2675" s="66">
        <v>81</v>
      </c>
      <c r="H2675" s="66">
        <v>165.59</v>
      </c>
      <c r="I2675" s="66">
        <v>110.3</v>
      </c>
    </row>
    <row r="2676" spans="2:9">
      <c r="B2676" s="64">
        <f t="shared" si="85"/>
        <v>45677</v>
      </c>
      <c r="C2676" s="65">
        <f t="shared" si="86"/>
        <v>2</v>
      </c>
      <c r="D2676" s="65">
        <f>IF(ISNUMBER(MATCH(B2676,Holidays!$E$5:$E$134,0)),1,'Data Export'!C2676)</f>
        <v>2</v>
      </c>
      <c r="E2676" s="66">
        <v>11</v>
      </c>
      <c r="F2676" s="66" t="str">
        <f ca="1">OFFSET('ToU Table'!$B$6,'Data Export'!E2676-1,'Data Export'!D2676-1)</f>
        <v>Standard</v>
      </c>
      <c r="G2676" s="66">
        <v>104.11</v>
      </c>
      <c r="H2676" s="66">
        <v>150</v>
      </c>
      <c r="I2676" s="66">
        <v>8.3000000000000007</v>
      </c>
    </row>
    <row r="2677" spans="2:9">
      <c r="B2677" s="64">
        <f t="shared" si="85"/>
        <v>45677</v>
      </c>
      <c r="C2677" s="65">
        <f t="shared" si="86"/>
        <v>2</v>
      </c>
      <c r="D2677" s="65">
        <f>IF(ISNUMBER(MATCH(B2677,Holidays!$E$5:$E$134,0)),1,'Data Export'!C2677)</f>
        <v>2</v>
      </c>
      <c r="E2677" s="66">
        <v>12</v>
      </c>
      <c r="F2677" s="66" t="str">
        <f ca="1">OFFSET('ToU Table'!$B$6,'Data Export'!E2677-1,'Data Export'!D2677-1)</f>
        <v>Standard</v>
      </c>
      <c r="G2677" s="66">
        <v>101</v>
      </c>
      <c r="H2677" s="66">
        <v>150</v>
      </c>
      <c r="I2677" s="66">
        <v>8.3000000000000007</v>
      </c>
    </row>
    <row r="2678" spans="2:9">
      <c r="B2678" s="64">
        <f t="shared" si="85"/>
        <v>45677</v>
      </c>
      <c r="C2678" s="65">
        <f t="shared" si="86"/>
        <v>2</v>
      </c>
      <c r="D2678" s="65">
        <f>IF(ISNUMBER(MATCH(B2678,Holidays!$E$5:$E$134,0)),1,'Data Export'!C2678)</f>
        <v>2</v>
      </c>
      <c r="E2678" s="66">
        <v>13</v>
      </c>
      <c r="F2678" s="66" t="str">
        <f ca="1">OFFSET('ToU Table'!$B$6,'Data Export'!E2678-1,'Data Export'!D2678-1)</f>
        <v>Standard</v>
      </c>
      <c r="G2678" s="66">
        <v>101</v>
      </c>
      <c r="H2678" s="66">
        <v>150</v>
      </c>
      <c r="I2678" s="66">
        <v>8.3000000000000007</v>
      </c>
    </row>
    <row r="2679" spans="2:9">
      <c r="B2679" s="64">
        <f t="shared" si="85"/>
        <v>45677</v>
      </c>
      <c r="C2679" s="65">
        <f t="shared" si="86"/>
        <v>2</v>
      </c>
      <c r="D2679" s="65">
        <f>IF(ISNUMBER(MATCH(B2679,Holidays!$E$5:$E$134,0)),1,'Data Export'!C2679)</f>
        <v>2</v>
      </c>
      <c r="E2679" s="66">
        <v>14</v>
      </c>
      <c r="F2679" s="66" t="str">
        <f ca="1">OFFSET('ToU Table'!$B$6,'Data Export'!E2679-1,'Data Export'!D2679-1)</f>
        <v>Standard</v>
      </c>
      <c r="G2679" s="66">
        <v>101.54</v>
      </c>
      <c r="H2679" s="66">
        <v>150</v>
      </c>
      <c r="I2679" s="66">
        <v>8.3000000000000007</v>
      </c>
    </row>
    <row r="2680" spans="2:9">
      <c r="B2680" s="64">
        <f t="shared" si="85"/>
        <v>45677</v>
      </c>
      <c r="C2680" s="65">
        <f t="shared" si="86"/>
        <v>2</v>
      </c>
      <c r="D2680" s="65">
        <f>IF(ISNUMBER(MATCH(B2680,Holidays!$E$5:$E$134,0)),1,'Data Export'!C2680)</f>
        <v>2</v>
      </c>
      <c r="E2680" s="66">
        <v>15</v>
      </c>
      <c r="F2680" s="66" t="str">
        <f ca="1">OFFSET('ToU Table'!$B$6,'Data Export'!E2680-1,'Data Export'!D2680-1)</f>
        <v>Standard</v>
      </c>
      <c r="G2680" s="66">
        <v>106.05</v>
      </c>
      <c r="H2680" s="66">
        <v>165.48</v>
      </c>
      <c r="I2680" s="66">
        <v>10.3</v>
      </c>
    </row>
    <row r="2681" spans="2:9">
      <c r="B2681" s="64">
        <f t="shared" si="85"/>
        <v>45677</v>
      </c>
      <c r="C2681" s="65">
        <f t="shared" si="86"/>
        <v>2</v>
      </c>
      <c r="D2681" s="65">
        <f>IF(ISNUMBER(MATCH(B2681,Holidays!$E$5:$E$134,0)),1,'Data Export'!C2681)</f>
        <v>2</v>
      </c>
      <c r="E2681" s="66">
        <v>16</v>
      </c>
      <c r="F2681" s="66" t="str">
        <f ca="1">OFFSET('ToU Table'!$B$6,'Data Export'!E2681-1,'Data Export'!D2681-1)</f>
        <v>Standard</v>
      </c>
      <c r="G2681" s="66">
        <v>111</v>
      </c>
      <c r="H2681" s="66">
        <v>189.43</v>
      </c>
      <c r="I2681" s="66">
        <v>10.7</v>
      </c>
    </row>
    <row r="2682" spans="2:9">
      <c r="B2682" s="64">
        <f t="shared" si="85"/>
        <v>45677</v>
      </c>
      <c r="C2682" s="65">
        <f t="shared" si="86"/>
        <v>2</v>
      </c>
      <c r="D2682" s="65">
        <f>IF(ISNUMBER(MATCH(B2682,Holidays!$E$5:$E$134,0)),1,'Data Export'!C2682)</f>
        <v>2</v>
      </c>
      <c r="E2682" s="66">
        <v>17</v>
      </c>
      <c r="F2682" s="66" t="str">
        <f ca="1">OFFSET('ToU Table'!$B$6,'Data Export'!E2682-1,'Data Export'!D2682-1)</f>
        <v>Standard</v>
      </c>
      <c r="G2682" s="66">
        <v>111</v>
      </c>
      <c r="H2682" s="66">
        <v>253.15</v>
      </c>
      <c r="I2682" s="66">
        <v>26.2</v>
      </c>
    </row>
    <row r="2683" spans="2:9">
      <c r="B2683" s="64">
        <f t="shared" si="85"/>
        <v>45677</v>
      </c>
      <c r="C2683" s="65">
        <f t="shared" si="86"/>
        <v>2</v>
      </c>
      <c r="D2683" s="65">
        <f>IF(ISNUMBER(MATCH(B2683,Holidays!$E$5:$E$134,0)),1,'Data Export'!C2683)</f>
        <v>2</v>
      </c>
      <c r="E2683" s="66">
        <v>18</v>
      </c>
      <c r="F2683" s="66" t="str">
        <f ca="1">OFFSET('ToU Table'!$B$6,'Data Export'!E2683-1,'Data Export'!D2683-1)</f>
        <v>Standard</v>
      </c>
      <c r="G2683" s="66">
        <v>300</v>
      </c>
      <c r="H2683" s="66">
        <v>347.69</v>
      </c>
      <c r="I2683" s="66">
        <v>43</v>
      </c>
    </row>
    <row r="2684" spans="2:9">
      <c r="B2684" s="64">
        <f t="shared" si="85"/>
        <v>45677</v>
      </c>
      <c r="C2684" s="65">
        <f t="shared" si="86"/>
        <v>2</v>
      </c>
      <c r="D2684" s="65">
        <f>IF(ISNUMBER(MATCH(B2684,Holidays!$E$5:$E$134,0)),1,'Data Export'!C2684)</f>
        <v>2</v>
      </c>
      <c r="E2684" s="66">
        <v>19</v>
      </c>
      <c r="F2684" s="66" t="str">
        <f ca="1">OFFSET('ToU Table'!$B$6,'Data Export'!E2684-1,'Data Export'!D2684-1)</f>
        <v>Peak</v>
      </c>
      <c r="G2684" s="66">
        <v>300.08999999999997</v>
      </c>
      <c r="H2684" s="66">
        <v>300.08999999999997</v>
      </c>
      <c r="I2684" s="66">
        <v>95.3</v>
      </c>
    </row>
    <row r="2685" spans="2:9">
      <c r="B2685" s="64">
        <f t="shared" si="85"/>
        <v>45677</v>
      </c>
      <c r="C2685" s="65">
        <f t="shared" si="86"/>
        <v>2</v>
      </c>
      <c r="D2685" s="65">
        <f>IF(ISNUMBER(MATCH(B2685,Holidays!$E$5:$E$134,0)),1,'Data Export'!C2685)</f>
        <v>2</v>
      </c>
      <c r="E2685" s="66">
        <v>20</v>
      </c>
      <c r="F2685" s="66" t="str">
        <f ca="1">OFFSET('ToU Table'!$B$6,'Data Export'!E2685-1,'Data Export'!D2685-1)</f>
        <v>Peak</v>
      </c>
      <c r="G2685" s="66">
        <v>344.01</v>
      </c>
      <c r="H2685" s="66">
        <v>344.01</v>
      </c>
      <c r="I2685" s="66">
        <v>80.3</v>
      </c>
    </row>
    <row r="2686" spans="2:9">
      <c r="B2686" s="64">
        <f t="shared" si="85"/>
        <v>45677</v>
      </c>
      <c r="C2686" s="65">
        <f t="shared" si="86"/>
        <v>2</v>
      </c>
      <c r="D2686" s="65">
        <f>IF(ISNUMBER(MATCH(B2686,Holidays!$E$5:$E$134,0)),1,'Data Export'!C2686)</f>
        <v>2</v>
      </c>
      <c r="E2686" s="66">
        <v>21</v>
      </c>
      <c r="F2686" s="66" t="str">
        <f ca="1">OFFSET('ToU Table'!$B$6,'Data Export'!E2686-1,'Data Export'!D2686-1)</f>
        <v>Peak</v>
      </c>
      <c r="G2686" s="66">
        <v>310.86</v>
      </c>
      <c r="H2686" s="66">
        <v>310.86</v>
      </c>
      <c r="I2686" s="66">
        <v>95.3</v>
      </c>
    </row>
    <row r="2687" spans="2:9">
      <c r="B2687" s="64">
        <f t="shared" si="85"/>
        <v>45677</v>
      </c>
      <c r="C2687" s="65">
        <f t="shared" si="86"/>
        <v>2</v>
      </c>
      <c r="D2687" s="65">
        <f>IF(ISNUMBER(MATCH(B2687,Holidays!$E$5:$E$134,0)),1,'Data Export'!C2687)</f>
        <v>2</v>
      </c>
      <c r="E2687" s="66">
        <v>22</v>
      </c>
      <c r="F2687" s="66" t="str">
        <f ca="1">OFFSET('ToU Table'!$B$6,'Data Export'!E2687-1,'Data Export'!D2687-1)</f>
        <v>Standard</v>
      </c>
      <c r="G2687" s="66">
        <v>263.38</v>
      </c>
      <c r="H2687" s="66">
        <v>263.38</v>
      </c>
      <c r="I2687" s="66">
        <v>15.3</v>
      </c>
    </row>
    <row r="2688" spans="2:9">
      <c r="B2688" s="64">
        <f t="shared" si="85"/>
        <v>45677</v>
      </c>
      <c r="C2688" s="65">
        <f t="shared" si="86"/>
        <v>2</v>
      </c>
      <c r="D2688" s="65">
        <f>IF(ISNUMBER(MATCH(B2688,Holidays!$E$5:$E$134,0)),1,'Data Export'!C2688)</f>
        <v>2</v>
      </c>
      <c r="E2688" s="66">
        <v>23</v>
      </c>
      <c r="F2688" s="66" t="str">
        <f ca="1">OFFSET('ToU Table'!$B$6,'Data Export'!E2688-1,'Data Export'!D2688-1)</f>
        <v>Off-peak</v>
      </c>
      <c r="G2688" s="66">
        <v>91.48</v>
      </c>
      <c r="H2688" s="66">
        <v>179.53</v>
      </c>
      <c r="I2688" s="66">
        <v>79.599999999999994</v>
      </c>
    </row>
    <row r="2689" spans="2:9">
      <c r="B2689" s="64">
        <f t="shared" si="85"/>
        <v>45677</v>
      </c>
      <c r="C2689" s="65">
        <f t="shared" si="86"/>
        <v>2</v>
      </c>
      <c r="D2689" s="65">
        <f>IF(ISNUMBER(MATCH(B2689,Holidays!$E$5:$E$134,0)),1,'Data Export'!C2689)</f>
        <v>2</v>
      </c>
      <c r="E2689" s="66">
        <v>24</v>
      </c>
      <c r="F2689" s="66" t="str">
        <f ca="1">OFFSET('ToU Table'!$B$6,'Data Export'!E2689-1,'Data Export'!D2689-1)</f>
        <v>Off-peak</v>
      </c>
      <c r="G2689" s="66">
        <v>91.48</v>
      </c>
      <c r="H2689" s="66">
        <v>179.53</v>
      </c>
      <c r="I2689" s="66">
        <v>32.700000000000003</v>
      </c>
    </row>
    <row r="2690" spans="2:9">
      <c r="B2690" s="64">
        <f t="shared" si="85"/>
        <v>45678</v>
      </c>
      <c r="C2690" s="65">
        <f t="shared" si="86"/>
        <v>3</v>
      </c>
      <c r="D2690" s="65">
        <f>IF(ISNUMBER(MATCH(B2690,Holidays!$E$5:$E$134,0)),1,'Data Export'!C2690)</f>
        <v>3</v>
      </c>
      <c r="E2690" s="66">
        <v>1</v>
      </c>
      <c r="F2690" s="66" t="str">
        <f ca="1">OFFSET('ToU Table'!$B$6,'Data Export'!E2690-1,'Data Export'!D2690-1)</f>
        <v>Off-peak</v>
      </c>
      <c r="G2690" s="66">
        <v>69.72</v>
      </c>
      <c r="H2690" s="66">
        <v>182.45</v>
      </c>
      <c r="I2690" s="66">
        <v>5.4</v>
      </c>
    </row>
    <row r="2691" spans="2:9">
      <c r="B2691" s="64">
        <f t="shared" ref="B2691:B2754" si="87">B2667+1</f>
        <v>45678</v>
      </c>
      <c r="C2691" s="65">
        <f t="shared" si="86"/>
        <v>3</v>
      </c>
      <c r="D2691" s="65">
        <f>IF(ISNUMBER(MATCH(B2691,Holidays!$E$5:$E$134,0)),1,'Data Export'!C2691)</f>
        <v>3</v>
      </c>
      <c r="E2691" s="66">
        <v>2</v>
      </c>
      <c r="F2691" s="66" t="str">
        <f ca="1">OFFSET('ToU Table'!$B$6,'Data Export'!E2691-1,'Data Export'!D2691-1)</f>
        <v>Off-peak</v>
      </c>
      <c r="G2691" s="66">
        <v>69.72</v>
      </c>
      <c r="H2691" s="66">
        <v>182.45</v>
      </c>
      <c r="I2691" s="66">
        <v>5.4</v>
      </c>
    </row>
    <row r="2692" spans="2:9">
      <c r="B2692" s="64">
        <f t="shared" si="87"/>
        <v>45678</v>
      </c>
      <c r="C2692" s="65">
        <f t="shared" si="86"/>
        <v>3</v>
      </c>
      <c r="D2692" s="65">
        <f>IF(ISNUMBER(MATCH(B2692,Holidays!$E$5:$E$134,0)),1,'Data Export'!C2692)</f>
        <v>3</v>
      </c>
      <c r="E2692" s="66">
        <v>3</v>
      </c>
      <c r="F2692" s="66" t="str">
        <f ca="1">OFFSET('ToU Table'!$B$6,'Data Export'!E2692-1,'Data Export'!D2692-1)</f>
        <v>Off-peak</v>
      </c>
      <c r="G2692" s="66">
        <v>69.72</v>
      </c>
      <c r="H2692" s="66">
        <v>182.45</v>
      </c>
      <c r="I2692" s="66">
        <v>5.4</v>
      </c>
    </row>
    <row r="2693" spans="2:9">
      <c r="B2693" s="64">
        <f t="shared" si="87"/>
        <v>45678</v>
      </c>
      <c r="C2693" s="65">
        <f t="shared" si="86"/>
        <v>3</v>
      </c>
      <c r="D2693" s="65">
        <f>IF(ISNUMBER(MATCH(B2693,Holidays!$E$5:$E$134,0)),1,'Data Export'!C2693)</f>
        <v>3</v>
      </c>
      <c r="E2693" s="66">
        <v>4</v>
      </c>
      <c r="F2693" s="66" t="str">
        <f ca="1">OFFSET('ToU Table'!$B$6,'Data Export'!E2693-1,'Data Export'!D2693-1)</f>
        <v>Off-peak</v>
      </c>
      <c r="G2693" s="66">
        <v>69.72</v>
      </c>
      <c r="H2693" s="66">
        <v>182.45</v>
      </c>
      <c r="I2693" s="66">
        <v>5.4</v>
      </c>
    </row>
    <row r="2694" spans="2:9">
      <c r="B2694" s="64">
        <f t="shared" si="87"/>
        <v>45678</v>
      </c>
      <c r="C2694" s="65">
        <f t="shared" si="86"/>
        <v>3</v>
      </c>
      <c r="D2694" s="65">
        <f>IF(ISNUMBER(MATCH(B2694,Holidays!$E$5:$E$134,0)),1,'Data Export'!C2694)</f>
        <v>3</v>
      </c>
      <c r="E2694" s="66">
        <v>5</v>
      </c>
      <c r="F2694" s="66" t="str">
        <f ca="1">OFFSET('ToU Table'!$B$6,'Data Export'!E2694-1,'Data Export'!D2694-1)</f>
        <v>Off-peak</v>
      </c>
      <c r="G2694" s="66">
        <v>75.09</v>
      </c>
      <c r="H2694" s="66">
        <v>204.04</v>
      </c>
      <c r="I2694" s="66">
        <v>135</v>
      </c>
    </row>
    <row r="2695" spans="2:9">
      <c r="B2695" s="64">
        <f t="shared" si="87"/>
        <v>45678</v>
      </c>
      <c r="C2695" s="65">
        <f t="shared" si="86"/>
        <v>3</v>
      </c>
      <c r="D2695" s="65">
        <f>IF(ISNUMBER(MATCH(B2695,Holidays!$E$5:$E$134,0)),1,'Data Export'!C2695)</f>
        <v>3</v>
      </c>
      <c r="E2695" s="66">
        <v>6</v>
      </c>
      <c r="F2695" s="66" t="str">
        <f ca="1">OFFSET('ToU Table'!$B$6,'Data Export'!E2695-1,'Data Export'!D2695-1)</f>
        <v>Off-peak</v>
      </c>
      <c r="G2695" s="66">
        <v>276</v>
      </c>
      <c r="H2695" s="66">
        <v>276</v>
      </c>
      <c r="I2695" s="66">
        <v>20</v>
      </c>
    </row>
    <row r="2696" spans="2:9">
      <c r="B2696" s="64">
        <f t="shared" si="87"/>
        <v>45678</v>
      </c>
      <c r="C2696" s="65">
        <f t="shared" si="86"/>
        <v>3</v>
      </c>
      <c r="D2696" s="65">
        <f>IF(ISNUMBER(MATCH(B2696,Holidays!$E$5:$E$134,0)),1,'Data Export'!C2696)</f>
        <v>3</v>
      </c>
      <c r="E2696" s="66">
        <v>7</v>
      </c>
      <c r="F2696" s="66" t="str">
        <f ca="1">OFFSET('ToU Table'!$B$6,'Data Export'!E2696-1,'Data Export'!D2696-1)</f>
        <v>Standard</v>
      </c>
      <c r="G2696" s="66">
        <v>274.44</v>
      </c>
      <c r="H2696" s="66">
        <v>274.44</v>
      </c>
      <c r="I2696" s="66">
        <v>25</v>
      </c>
    </row>
    <row r="2697" spans="2:9">
      <c r="B2697" s="64">
        <f t="shared" si="87"/>
        <v>45678</v>
      </c>
      <c r="C2697" s="65">
        <f t="shared" si="86"/>
        <v>3</v>
      </c>
      <c r="D2697" s="65">
        <f>IF(ISNUMBER(MATCH(B2697,Holidays!$E$5:$E$134,0)),1,'Data Export'!C2697)</f>
        <v>3</v>
      </c>
      <c r="E2697" s="66">
        <v>8</v>
      </c>
      <c r="F2697" s="66" t="str">
        <f ca="1">OFFSET('ToU Table'!$B$6,'Data Export'!E2697-1,'Data Export'!D2697-1)</f>
        <v>Peak</v>
      </c>
      <c r="G2697" s="66">
        <v>111</v>
      </c>
      <c r="H2697" s="66">
        <v>252.5</v>
      </c>
      <c r="I2697" s="66">
        <v>55</v>
      </c>
    </row>
    <row r="2698" spans="2:9">
      <c r="B2698" s="64">
        <f t="shared" si="87"/>
        <v>45678</v>
      </c>
      <c r="C2698" s="65">
        <f t="shared" si="86"/>
        <v>3</v>
      </c>
      <c r="D2698" s="65">
        <f>IF(ISNUMBER(MATCH(B2698,Holidays!$E$5:$E$134,0)),1,'Data Export'!C2698)</f>
        <v>3</v>
      </c>
      <c r="E2698" s="66">
        <v>9</v>
      </c>
      <c r="F2698" s="66" t="str">
        <f ca="1">OFFSET('ToU Table'!$B$6,'Data Export'!E2698-1,'Data Export'!D2698-1)</f>
        <v>Peak</v>
      </c>
      <c r="G2698" s="66">
        <v>111</v>
      </c>
      <c r="H2698" s="66">
        <v>111</v>
      </c>
      <c r="I2698" s="66">
        <v>45</v>
      </c>
    </row>
    <row r="2699" spans="2:9">
      <c r="B2699" s="64">
        <f t="shared" si="87"/>
        <v>45678</v>
      </c>
      <c r="C2699" s="65">
        <f t="shared" si="86"/>
        <v>3</v>
      </c>
      <c r="D2699" s="65">
        <f>IF(ISNUMBER(MATCH(B2699,Holidays!$E$5:$E$134,0)),1,'Data Export'!C2699)</f>
        <v>3</v>
      </c>
      <c r="E2699" s="66">
        <v>10</v>
      </c>
      <c r="F2699" s="66" t="str">
        <f ca="1">OFFSET('ToU Table'!$B$6,'Data Export'!E2699-1,'Data Export'!D2699-1)</f>
        <v>Peak</v>
      </c>
      <c r="G2699" s="66">
        <v>91</v>
      </c>
      <c r="H2699" s="66">
        <v>205.45</v>
      </c>
      <c r="I2699" s="66">
        <v>88.7</v>
      </c>
    </row>
    <row r="2700" spans="2:9">
      <c r="B2700" s="64">
        <f t="shared" si="87"/>
        <v>45678</v>
      </c>
      <c r="C2700" s="65">
        <f t="shared" si="86"/>
        <v>3</v>
      </c>
      <c r="D2700" s="65">
        <f>IF(ISNUMBER(MATCH(B2700,Holidays!$E$5:$E$134,0)),1,'Data Export'!C2700)</f>
        <v>3</v>
      </c>
      <c r="E2700" s="66">
        <v>11</v>
      </c>
      <c r="F2700" s="66" t="str">
        <f ca="1">OFFSET('ToU Table'!$B$6,'Data Export'!E2700-1,'Data Export'!D2700-1)</f>
        <v>Standard</v>
      </c>
      <c r="G2700" s="66">
        <v>107.83</v>
      </c>
      <c r="H2700" s="66">
        <v>162.44999999999999</v>
      </c>
      <c r="I2700" s="66">
        <v>8.6999999999999993</v>
      </c>
    </row>
    <row r="2701" spans="2:9">
      <c r="B2701" s="64">
        <f t="shared" si="87"/>
        <v>45678</v>
      </c>
      <c r="C2701" s="65">
        <f t="shared" si="86"/>
        <v>3</v>
      </c>
      <c r="D2701" s="65">
        <f>IF(ISNUMBER(MATCH(B2701,Holidays!$E$5:$E$134,0)),1,'Data Export'!C2701)</f>
        <v>3</v>
      </c>
      <c r="E2701" s="66">
        <v>12</v>
      </c>
      <c r="F2701" s="66" t="str">
        <f ca="1">OFFSET('ToU Table'!$B$6,'Data Export'!E2701-1,'Data Export'!D2701-1)</f>
        <v>Standard</v>
      </c>
      <c r="G2701" s="66">
        <v>105.89</v>
      </c>
      <c r="H2701" s="66">
        <v>162.44999999999999</v>
      </c>
      <c r="I2701" s="66">
        <v>8.6999999999999993</v>
      </c>
    </row>
    <row r="2702" spans="2:9">
      <c r="B2702" s="64">
        <f t="shared" si="87"/>
        <v>45678</v>
      </c>
      <c r="C2702" s="65">
        <f t="shared" si="86"/>
        <v>3</v>
      </c>
      <c r="D2702" s="65">
        <f>IF(ISNUMBER(MATCH(B2702,Holidays!$E$5:$E$134,0)),1,'Data Export'!C2702)</f>
        <v>3</v>
      </c>
      <c r="E2702" s="66">
        <v>13</v>
      </c>
      <c r="F2702" s="66" t="str">
        <f ca="1">OFFSET('ToU Table'!$B$6,'Data Export'!E2702-1,'Data Export'!D2702-1)</f>
        <v>Standard</v>
      </c>
      <c r="G2702" s="66">
        <v>104.67</v>
      </c>
      <c r="H2702" s="66">
        <v>162.44999999999999</v>
      </c>
      <c r="I2702" s="66">
        <v>8.6999999999999993</v>
      </c>
    </row>
    <row r="2703" spans="2:9">
      <c r="B2703" s="64">
        <f t="shared" si="87"/>
        <v>45678</v>
      </c>
      <c r="C2703" s="65">
        <f t="shared" si="86"/>
        <v>3</v>
      </c>
      <c r="D2703" s="65">
        <f>IF(ISNUMBER(MATCH(B2703,Holidays!$E$5:$E$134,0)),1,'Data Export'!C2703)</f>
        <v>3</v>
      </c>
      <c r="E2703" s="66">
        <v>14</v>
      </c>
      <c r="F2703" s="66" t="str">
        <f ca="1">OFFSET('ToU Table'!$B$6,'Data Export'!E2703-1,'Data Export'!D2703-1)</f>
        <v>Standard</v>
      </c>
      <c r="G2703" s="66">
        <v>104.87</v>
      </c>
      <c r="H2703" s="66">
        <v>162.44999999999999</v>
      </c>
      <c r="I2703" s="66">
        <v>8.6999999999999993</v>
      </c>
    </row>
    <row r="2704" spans="2:9">
      <c r="B2704" s="64">
        <f t="shared" si="87"/>
        <v>45678</v>
      </c>
      <c r="C2704" s="65">
        <f t="shared" si="86"/>
        <v>3</v>
      </c>
      <c r="D2704" s="65">
        <f>IF(ISNUMBER(MATCH(B2704,Holidays!$E$5:$E$134,0)),1,'Data Export'!C2704)</f>
        <v>3</v>
      </c>
      <c r="E2704" s="66">
        <v>15</v>
      </c>
      <c r="F2704" s="66" t="str">
        <f ca="1">OFFSET('ToU Table'!$B$6,'Data Export'!E2704-1,'Data Export'!D2704-1)</f>
        <v>Standard</v>
      </c>
      <c r="G2704" s="66">
        <v>106.54</v>
      </c>
      <c r="H2704" s="66">
        <v>175.45</v>
      </c>
      <c r="I2704" s="66">
        <v>8.6999999999999993</v>
      </c>
    </row>
    <row r="2705" spans="2:9">
      <c r="B2705" s="64">
        <f t="shared" si="87"/>
        <v>45678</v>
      </c>
      <c r="C2705" s="65">
        <f t="shared" si="86"/>
        <v>3</v>
      </c>
      <c r="D2705" s="65">
        <f>IF(ISNUMBER(MATCH(B2705,Holidays!$E$5:$E$134,0)),1,'Data Export'!C2705)</f>
        <v>3</v>
      </c>
      <c r="E2705" s="66">
        <v>16</v>
      </c>
      <c r="F2705" s="66" t="str">
        <f ca="1">OFFSET('ToU Table'!$B$6,'Data Export'!E2705-1,'Data Export'!D2705-1)</f>
        <v>Standard</v>
      </c>
      <c r="G2705" s="66">
        <v>111</v>
      </c>
      <c r="H2705" s="66">
        <v>188.48</v>
      </c>
      <c r="I2705" s="66">
        <v>14.1</v>
      </c>
    </row>
    <row r="2706" spans="2:9">
      <c r="B2706" s="64">
        <f t="shared" si="87"/>
        <v>45678</v>
      </c>
      <c r="C2706" s="65">
        <f t="shared" si="86"/>
        <v>3</v>
      </c>
      <c r="D2706" s="65">
        <f>IF(ISNUMBER(MATCH(B2706,Holidays!$E$5:$E$134,0)),1,'Data Export'!C2706)</f>
        <v>3</v>
      </c>
      <c r="E2706" s="66">
        <v>17</v>
      </c>
      <c r="F2706" s="66" t="str">
        <f ca="1">OFFSET('ToU Table'!$B$6,'Data Export'!E2706-1,'Data Export'!D2706-1)</f>
        <v>Standard</v>
      </c>
      <c r="G2706" s="66">
        <v>111</v>
      </c>
      <c r="H2706" s="66">
        <v>251.95</v>
      </c>
      <c r="I2706" s="66">
        <v>34.6</v>
      </c>
    </row>
    <row r="2707" spans="2:9">
      <c r="B2707" s="64">
        <f t="shared" si="87"/>
        <v>45678</v>
      </c>
      <c r="C2707" s="65">
        <f t="shared" si="86"/>
        <v>3</v>
      </c>
      <c r="D2707" s="65">
        <f>IF(ISNUMBER(MATCH(B2707,Holidays!$E$5:$E$134,0)),1,'Data Export'!C2707)</f>
        <v>3</v>
      </c>
      <c r="E2707" s="66">
        <v>18</v>
      </c>
      <c r="F2707" s="66" t="str">
        <f ca="1">OFFSET('ToU Table'!$B$6,'Data Export'!E2707-1,'Data Export'!D2707-1)</f>
        <v>Standard</v>
      </c>
      <c r="G2707" s="66">
        <v>348.66</v>
      </c>
      <c r="H2707" s="66">
        <v>348.66</v>
      </c>
      <c r="I2707" s="66">
        <v>15</v>
      </c>
    </row>
    <row r="2708" spans="2:9">
      <c r="B2708" s="64">
        <f t="shared" si="87"/>
        <v>45678</v>
      </c>
      <c r="C2708" s="65">
        <f t="shared" si="86"/>
        <v>3</v>
      </c>
      <c r="D2708" s="65">
        <f>IF(ISNUMBER(MATCH(B2708,Holidays!$E$5:$E$134,0)),1,'Data Export'!C2708)</f>
        <v>3</v>
      </c>
      <c r="E2708" s="66">
        <v>19</v>
      </c>
      <c r="F2708" s="66" t="str">
        <f ca="1">OFFSET('ToU Table'!$B$6,'Data Export'!E2708-1,'Data Export'!D2708-1)</f>
        <v>Peak</v>
      </c>
      <c r="G2708" s="66">
        <v>300.08999999999997</v>
      </c>
      <c r="H2708" s="66">
        <v>300.08999999999997</v>
      </c>
      <c r="I2708" s="66">
        <v>85</v>
      </c>
    </row>
    <row r="2709" spans="2:9">
      <c r="B2709" s="64">
        <f t="shared" si="87"/>
        <v>45678</v>
      </c>
      <c r="C2709" s="65">
        <f t="shared" si="86"/>
        <v>3</v>
      </c>
      <c r="D2709" s="65">
        <f>IF(ISNUMBER(MATCH(B2709,Holidays!$E$5:$E$134,0)),1,'Data Export'!C2709)</f>
        <v>3</v>
      </c>
      <c r="E2709" s="66">
        <v>20</v>
      </c>
      <c r="F2709" s="66" t="str">
        <f ca="1">OFFSET('ToU Table'!$B$6,'Data Export'!E2709-1,'Data Export'!D2709-1)</f>
        <v>Peak</v>
      </c>
      <c r="G2709" s="66">
        <v>348.66</v>
      </c>
      <c r="H2709" s="66">
        <v>348.66</v>
      </c>
      <c r="I2709" s="66">
        <v>45</v>
      </c>
    </row>
    <row r="2710" spans="2:9">
      <c r="B2710" s="64">
        <f t="shared" si="87"/>
        <v>45678</v>
      </c>
      <c r="C2710" s="65">
        <f t="shared" si="86"/>
        <v>3</v>
      </c>
      <c r="D2710" s="65">
        <f>IF(ISNUMBER(MATCH(B2710,Holidays!$E$5:$E$134,0)),1,'Data Export'!C2710)</f>
        <v>3</v>
      </c>
      <c r="E2710" s="66">
        <v>21</v>
      </c>
      <c r="F2710" s="66" t="str">
        <f ca="1">OFFSET('ToU Table'!$B$6,'Data Export'!E2710-1,'Data Export'!D2710-1)</f>
        <v>Peak</v>
      </c>
      <c r="G2710" s="66">
        <v>348.66</v>
      </c>
      <c r="H2710" s="66">
        <v>348.66</v>
      </c>
      <c r="I2710" s="66">
        <v>50</v>
      </c>
    </row>
    <row r="2711" spans="2:9">
      <c r="B2711" s="64">
        <f t="shared" si="87"/>
        <v>45678</v>
      </c>
      <c r="C2711" s="65">
        <f t="shared" si="86"/>
        <v>3</v>
      </c>
      <c r="D2711" s="65">
        <f>IF(ISNUMBER(MATCH(B2711,Holidays!$E$5:$E$134,0)),1,'Data Export'!C2711)</f>
        <v>3</v>
      </c>
      <c r="E2711" s="66">
        <v>22</v>
      </c>
      <c r="F2711" s="66" t="str">
        <f ca="1">OFFSET('ToU Table'!$B$6,'Data Export'!E2711-1,'Data Export'!D2711-1)</f>
        <v>Standard</v>
      </c>
      <c r="G2711" s="66">
        <v>253.5</v>
      </c>
      <c r="H2711" s="66">
        <v>253.5</v>
      </c>
      <c r="I2711" s="66">
        <v>15</v>
      </c>
    </row>
    <row r="2712" spans="2:9">
      <c r="B2712" s="64">
        <f t="shared" si="87"/>
        <v>45678</v>
      </c>
      <c r="C2712" s="65">
        <f t="shared" si="86"/>
        <v>3</v>
      </c>
      <c r="D2712" s="65">
        <f>IF(ISNUMBER(MATCH(B2712,Holidays!$E$5:$E$134,0)),1,'Data Export'!C2712)</f>
        <v>3</v>
      </c>
      <c r="E2712" s="66">
        <v>23</v>
      </c>
      <c r="F2712" s="66" t="str">
        <f ca="1">OFFSET('ToU Table'!$B$6,'Data Export'!E2712-1,'Data Export'!D2712-1)</f>
        <v>Off-peak</v>
      </c>
      <c r="G2712" s="66">
        <v>75.099999999999994</v>
      </c>
      <c r="H2712" s="66">
        <v>189.45</v>
      </c>
      <c r="I2712" s="66">
        <v>209.9</v>
      </c>
    </row>
    <row r="2713" spans="2:9">
      <c r="B2713" s="64">
        <f t="shared" si="87"/>
        <v>45678</v>
      </c>
      <c r="C2713" s="65">
        <f t="shared" si="86"/>
        <v>3</v>
      </c>
      <c r="D2713" s="65">
        <f>IF(ISNUMBER(MATCH(B2713,Holidays!$E$5:$E$134,0)),1,'Data Export'!C2713)</f>
        <v>3</v>
      </c>
      <c r="E2713" s="66">
        <v>24</v>
      </c>
      <c r="F2713" s="66" t="str">
        <f ca="1">OFFSET('ToU Table'!$B$6,'Data Export'!E2713-1,'Data Export'!D2713-1)</f>
        <v>Off-peak</v>
      </c>
      <c r="G2713" s="66">
        <v>75.099999999999994</v>
      </c>
      <c r="H2713" s="66">
        <v>189.45</v>
      </c>
      <c r="I2713" s="66">
        <v>165</v>
      </c>
    </row>
    <row r="2714" spans="2:9">
      <c r="B2714" s="64">
        <f t="shared" si="87"/>
        <v>45679</v>
      </c>
      <c r="C2714" s="65">
        <f t="shared" si="86"/>
        <v>4</v>
      </c>
      <c r="D2714" s="65">
        <f>IF(ISNUMBER(MATCH(B2714,Holidays!$E$5:$E$134,0)),1,'Data Export'!C2714)</f>
        <v>4</v>
      </c>
      <c r="E2714" s="66">
        <v>1</v>
      </c>
      <c r="F2714" s="66" t="str">
        <f ca="1">OFFSET('ToU Table'!$B$6,'Data Export'!E2714-1,'Data Export'!D2714-1)</f>
        <v>Off-peak</v>
      </c>
      <c r="G2714" s="66">
        <v>58.22</v>
      </c>
      <c r="H2714" s="66">
        <v>164.85</v>
      </c>
      <c r="I2714" s="66">
        <v>10</v>
      </c>
    </row>
    <row r="2715" spans="2:9">
      <c r="B2715" s="64">
        <f t="shared" si="87"/>
        <v>45679</v>
      </c>
      <c r="C2715" s="65">
        <f t="shared" si="86"/>
        <v>4</v>
      </c>
      <c r="D2715" s="65">
        <f>IF(ISNUMBER(MATCH(B2715,Holidays!$E$5:$E$134,0)),1,'Data Export'!C2715)</f>
        <v>4</v>
      </c>
      <c r="E2715" s="66">
        <v>2</v>
      </c>
      <c r="F2715" s="66" t="str">
        <f ca="1">OFFSET('ToU Table'!$B$6,'Data Export'!E2715-1,'Data Export'!D2715-1)</f>
        <v>Off-peak</v>
      </c>
      <c r="G2715" s="66">
        <v>58.22</v>
      </c>
      <c r="H2715" s="66">
        <v>164.85</v>
      </c>
      <c r="I2715" s="66">
        <v>10</v>
      </c>
    </row>
    <row r="2716" spans="2:9">
      <c r="B2716" s="64">
        <f t="shared" si="87"/>
        <v>45679</v>
      </c>
      <c r="C2716" s="65">
        <f t="shared" si="86"/>
        <v>4</v>
      </c>
      <c r="D2716" s="65">
        <f>IF(ISNUMBER(MATCH(B2716,Holidays!$E$5:$E$134,0)),1,'Data Export'!C2716)</f>
        <v>4</v>
      </c>
      <c r="E2716" s="66">
        <v>3</v>
      </c>
      <c r="F2716" s="66" t="str">
        <f ca="1">OFFSET('ToU Table'!$B$6,'Data Export'!E2716-1,'Data Export'!D2716-1)</f>
        <v>Off-peak</v>
      </c>
      <c r="G2716" s="66">
        <v>58.22</v>
      </c>
      <c r="H2716" s="66">
        <v>164.85</v>
      </c>
      <c r="I2716" s="66">
        <v>10</v>
      </c>
    </row>
    <row r="2717" spans="2:9">
      <c r="B2717" s="64">
        <f t="shared" si="87"/>
        <v>45679</v>
      </c>
      <c r="C2717" s="65">
        <f t="shared" si="86"/>
        <v>4</v>
      </c>
      <c r="D2717" s="65">
        <f>IF(ISNUMBER(MATCH(B2717,Holidays!$E$5:$E$134,0)),1,'Data Export'!C2717)</f>
        <v>4</v>
      </c>
      <c r="E2717" s="66">
        <v>4</v>
      </c>
      <c r="F2717" s="66" t="str">
        <f ca="1">OFFSET('ToU Table'!$B$6,'Data Export'!E2717-1,'Data Export'!D2717-1)</f>
        <v>Off-peak</v>
      </c>
      <c r="G2717" s="66">
        <v>58.22</v>
      </c>
      <c r="H2717" s="66">
        <v>164.85</v>
      </c>
      <c r="I2717" s="66">
        <v>10</v>
      </c>
    </row>
    <row r="2718" spans="2:9">
      <c r="B2718" s="64">
        <f t="shared" si="87"/>
        <v>45679</v>
      </c>
      <c r="C2718" s="65">
        <f t="shared" si="86"/>
        <v>4</v>
      </c>
      <c r="D2718" s="65">
        <f>IF(ISNUMBER(MATCH(B2718,Holidays!$E$5:$E$134,0)),1,'Data Export'!C2718)</f>
        <v>4</v>
      </c>
      <c r="E2718" s="66">
        <v>5</v>
      </c>
      <c r="F2718" s="66" t="str">
        <f ca="1">OFFSET('ToU Table'!$B$6,'Data Export'!E2718-1,'Data Export'!D2718-1)</f>
        <v>Off-peak</v>
      </c>
      <c r="G2718" s="66">
        <v>58.34</v>
      </c>
      <c r="H2718" s="66">
        <v>204.04</v>
      </c>
      <c r="I2718" s="66">
        <v>75</v>
      </c>
    </row>
    <row r="2719" spans="2:9">
      <c r="B2719" s="64">
        <f t="shared" si="87"/>
        <v>45679</v>
      </c>
      <c r="C2719" s="65">
        <f t="shared" si="86"/>
        <v>4</v>
      </c>
      <c r="D2719" s="65">
        <f>IF(ISNUMBER(MATCH(B2719,Holidays!$E$5:$E$134,0)),1,'Data Export'!C2719)</f>
        <v>4</v>
      </c>
      <c r="E2719" s="66">
        <v>6</v>
      </c>
      <c r="F2719" s="66" t="str">
        <f ca="1">OFFSET('ToU Table'!$B$6,'Data Export'!E2719-1,'Data Export'!D2719-1)</f>
        <v>Off-peak</v>
      </c>
      <c r="G2719" s="66">
        <v>277</v>
      </c>
      <c r="H2719" s="66">
        <v>277</v>
      </c>
      <c r="I2719" s="66">
        <v>15</v>
      </c>
    </row>
    <row r="2720" spans="2:9">
      <c r="B2720" s="64">
        <f t="shared" si="87"/>
        <v>45679</v>
      </c>
      <c r="C2720" s="65">
        <f t="shared" si="86"/>
        <v>4</v>
      </c>
      <c r="D2720" s="65">
        <f>IF(ISNUMBER(MATCH(B2720,Holidays!$E$5:$E$134,0)),1,'Data Export'!C2720)</f>
        <v>4</v>
      </c>
      <c r="E2720" s="66">
        <v>7</v>
      </c>
      <c r="F2720" s="66" t="str">
        <f ca="1">OFFSET('ToU Table'!$B$6,'Data Export'!E2720-1,'Data Export'!D2720-1)</f>
        <v>Standard</v>
      </c>
      <c r="G2720" s="66">
        <v>276.67</v>
      </c>
      <c r="H2720" s="66">
        <v>276.67</v>
      </c>
      <c r="I2720" s="66">
        <v>15</v>
      </c>
    </row>
    <row r="2721" spans="2:9">
      <c r="B2721" s="64">
        <f t="shared" si="87"/>
        <v>45679</v>
      </c>
      <c r="C2721" s="65">
        <f t="shared" si="86"/>
        <v>4</v>
      </c>
      <c r="D2721" s="65">
        <f>IF(ISNUMBER(MATCH(B2721,Holidays!$E$5:$E$134,0)),1,'Data Export'!C2721)</f>
        <v>4</v>
      </c>
      <c r="E2721" s="66">
        <v>8</v>
      </c>
      <c r="F2721" s="66" t="str">
        <f ca="1">OFFSET('ToU Table'!$B$6,'Data Export'!E2721-1,'Data Export'!D2721-1)</f>
        <v>Peak</v>
      </c>
      <c r="G2721" s="66">
        <v>277.77999999999997</v>
      </c>
      <c r="H2721" s="66">
        <v>277.77999999999997</v>
      </c>
      <c r="I2721" s="66">
        <v>10</v>
      </c>
    </row>
    <row r="2722" spans="2:9">
      <c r="B2722" s="64">
        <f t="shared" si="87"/>
        <v>45679</v>
      </c>
      <c r="C2722" s="65">
        <f t="shared" si="86"/>
        <v>4</v>
      </c>
      <c r="D2722" s="65">
        <f>IF(ISNUMBER(MATCH(B2722,Holidays!$E$5:$E$134,0)),1,'Data Export'!C2722)</f>
        <v>4</v>
      </c>
      <c r="E2722" s="66">
        <v>9</v>
      </c>
      <c r="F2722" s="66" t="str">
        <f ca="1">OFFSET('ToU Table'!$B$6,'Data Export'!E2722-1,'Data Export'!D2722-1)</f>
        <v>Peak</v>
      </c>
      <c r="G2722" s="66">
        <v>277.14</v>
      </c>
      <c r="H2722" s="66">
        <v>277.14</v>
      </c>
      <c r="I2722" s="66">
        <v>10</v>
      </c>
    </row>
    <row r="2723" spans="2:9">
      <c r="B2723" s="64">
        <f t="shared" si="87"/>
        <v>45679</v>
      </c>
      <c r="C2723" s="65">
        <f t="shared" si="86"/>
        <v>4</v>
      </c>
      <c r="D2723" s="65">
        <f>IF(ISNUMBER(MATCH(B2723,Holidays!$E$5:$E$134,0)),1,'Data Export'!C2723)</f>
        <v>4</v>
      </c>
      <c r="E2723" s="66">
        <v>10</v>
      </c>
      <c r="F2723" s="66" t="str">
        <f ca="1">OFFSET('ToU Table'!$B$6,'Data Export'!E2723-1,'Data Export'!D2723-1)</f>
        <v>Peak</v>
      </c>
      <c r="G2723" s="66">
        <v>116.7</v>
      </c>
      <c r="H2723" s="66">
        <v>167.95</v>
      </c>
      <c r="I2723" s="66">
        <v>0</v>
      </c>
    </row>
    <row r="2724" spans="2:9">
      <c r="B2724" s="64">
        <f t="shared" si="87"/>
        <v>45679</v>
      </c>
      <c r="C2724" s="65">
        <f t="shared" si="86"/>
        <v>4</v>
      </c>
      <c r="D2724" s="65">
        <f>IF(ISNUMBER(MATCH(B2724,Holidays!$E$5:$E$134,0)),1,'Data Export'!C2724)</f>
        <v>4</v>
      </c>
      <c r="E2724" s="66">
        <v>11</v>
      </c>
      <c r="F2724" s="66" t="str">
        <f ca="1">OFFSET('ToU Table'!$B$6,'Data Export'!E2724-1,'Data Export'!D2724-1)</f>
        <v>Standard</v>
      </c>
      <c r="G2724" s="66">
        <v>116.37</v>
      </c>
      <c r="H2724" s="66">
        <v>147.44999999999999</v>
      </c>
      <c r="I2724" s="66">
        <v>0</v>
      </c>
    </row>
    <row r="2725" spans="2:9">
      <c r="B2725" s="64">
        <f t="shared" si="87"/>
        <v>45679</v>
      </c>
      <c r="C2725" s="65">
        <f t="shared" si="86"/>
        <v>4</v>
      </c>
      <c r="D2725" s="65">
        <f>IF(ISNUMBER(MATCH(B2725,Holidays!$E$5:$E$134,0)),1,'Data Export'!C2725)</f>
        <v>4</v>
      </c>
      <c r="E2725" s="66">
        <v>12</v>
      </c>
      <c r="F2725" s="66" t="str">
        <f ca="1">OFFSET('ToU Table'!$B$6,'Data Export'!E2725-1,'Data Export'!D2725-1)</f>
        <v>Standard</v>
      </c>
      <c r="G2725" s="66">
        <v>116.33</v>
      </c>
      <c r="H2725" s="66">
        <v>147.44999999999999</v>
      </c>
      <c r="I2725" s="66">
        <v>0</v>
      </c>
    </row>
    <row r="2726" spans="2:9">
      <c r="B2726" s="64">
        <f t="shared" si="87"/>
        <v>45679</v>
      </c>
      <c r="C2726" s="65">
        <f t="shared" si="86"/>
        <v>4</v>
      </c>
      <c r="D2726" s="65">
        <f>IF(ISNUMBER(MATCH(B2726,Holidays!$E$5:$E$134,0)),1,'Data Export'!C2726)</f>
        <v>4</v>
      </c>
      <c r="E2726" s="66">
        <v>13</v>
      </c>
      <c r="F2726" s="66" t="str">
        <f ca="1">OFFSET('ToU Table'!$B$6,'Data Export'!E2726-1,'Data Export'!D2726-1)</f>
        <v>Standard</v>
      </c>
      <c r="G2726" s="66">
        <v>116.33</v>
      </c>
      <c r="H2726" s="66">
        <v>147.44999999999999</v>
      </c>
      <c r="I2726" s="66">
        <v>0</v>
      </c>
    </row>
    <row r="2727" spans="2:9">
      <c r="B2727" s="64">
        <f t="shared" si="87"/>
        <v>45679</v>
      </c>
      <c r="C2727" s="65">
        <f t="shared" si="86"/>
        <v>4</v>
      </c>
      <c r="D2727" s="65">
        <f>IF(ISNUMBER(MATCH(B2727,Holidays!$E$5:$E$134,0)),1,'Data Export'!C2727)</f>
        <v>4</v>
      </c>
      <c r="E2727" s="66">
        <v>14</v>
      </c>
      <c r="F2727" s="66" t="str">
        <f ca="1">OFFSET('ToU Table'!$B$6,'Data Export'!E2727-1,'Data Export'!D2727-1)</f>
        <v>Standard</v>
      </c>
      <c r="G2727" s="66">
        <v>116.36</v>
      </c>
      <c r="H2727" s="66">
        <v>147.44999999999999</v>
      </c>
      <c r="I2727" s="66">
        <v>0</v>
      </c>
    </row>
    <row r="2728" spans="2:9">
      <c r="B2728" s="64">
        <f t="shared" si="87"/>
        <v>45679</v>
      </c>
      <c r="C2728" s="65">
        <f t="shared" si="86"/>
        <v>4</v>
      </c>
      <c r="D2728" s="65">
        <f>IF(ISNUMBER(MATCH(B2728,Holidays!$E$5:$E$134,0)),1,'Data Export'!C2728)</f>
        <v>4</v>
      </c>
      <c r="E2728" s="66">
        <v>15</v>
      </c>
      <c r="F2728" s="66" t="str">
        <f ca="1">OFFSET('ToU Table'!$B$6,'Data Export'!E2728-1,'Data Export'!D2728-1)</f>
        <v>Standard</v>
      </c>
      <c r="G2728" s="66">
        <v>116.44</v>
      </c>
      <c r="H2728" s="66">
        <v>163.38999999999999</v>
      </c>
      <c r="I2728" s="66">
        <v>10</v>
      </c>
    </row>
    <row r="2729" spans="2:9">
      <c r="B2729" s="64">
        <f t="shared" si="87"/>
        <v>45679</v>
      </c>
      <c r="C2729" s="65">
        <f t="shared" si="86"/>
        <v>4</v>
      </c>
      <c r="D2729" s="65">
        <f>IF(ISNUMBER(MATCH(B2729,Holidays!$E$5:$E$134,0)),1,'Data Export'!C2729)</f>
        <v>4</v>
      </c>
      <c r="E2729" s="66">
        <v>16</v>
      </c>
      <c r="F2729" s="66" t="str">
        <f ca="1">OFFSET('ToU Table'!$B$6,'Data Export'!E2729-1,'Data Export'!D2729-1)</f>
        <v>Standard</v>
      </c>
      <c r="G2729" s="66">
        <v>184.92</v>
      </c>
      <c r="H2729" s="66">
        <v>185.16</v>
      </c>
      <c r="I2729" s="66">
        <v>15</v>
      </c>
    </row>
    <row r="2730" spans="2:9">
      <c r="B2730" s="64">
        <f t="shared" si="87"/>
        <v>45679</v>
      </c>
      <c r="C2730" s="65">
        <f t="shared" si="86"/>
        <v>4</v>
      </c>
      <c r="D2730" s="65">
        <f>IF(ISNUMBER(MATCH(B2730,Holidays!$E$5:$E$134,0)),1,'Data Export'!C2730)</f>
        <v>4</v>
      </c>
      <c r="E2730" s="66">
        <v>17</v>
      </c>
      <c r="F2730" s="66" t="str">
        <f ca="1">OFFSET('ToU Table'!$B$6,'Data Export'!E2730-1,'Data Export'!D2730-1)</f>
        <v>Standard</v>
      </c>
      <c r="G2730" s="66">
        <v>251.25</v>
      </c>
      <c r="H2730" s="66">
        <v>251.88</v>
      </c>
      <c r="I2730" s="66">
        <v>25</v>
      </c>
    </row>
    <row r="2731" spans="2:9">
      <c r="B2731" s="64">
        <f t="shared" si="87"/>
        <v>45679</v>
      </c>
      <c r="C2731" s="65">
        <f t="shared" ref="C2731:C2794" si="88">WEEKDAY(B2731)</f>
        <v>4</v>
      </c>
      <c r="D2731" s="65">
        <f>IF(ISNUMBER(MATCH(B2731,Holidays!$E$5:$E$134,0)),1,'Data Export'!C2731)</f>
        <v>4</v>
      </c>
      <c r="E2731" s="66">
        <v>18</v>
      </c>
      <c r="F2731" s="66" t="str">
        <f ca="1">OFFSET('ToU Table'!$B$6,'Data Export'!E2731-1,'Data Export'!D2731-1)</f>
        <v>Standard</v>
      </c>
      <c r="G2731" s="66">
        <v>350.44</v>
      </c>
      <c r="H2731" s="66">
        <v>350.44</v>
      </c>
      <c r="I2731" s="66">
        <v>15</v>
      </c>
    </row>
    <row r="2732" spans="2:9">
      <c r="B2732" s="64">
        <f t="shared" si="87"/>
        <v>45679</v>
      </c>
      <c r="C2732" s="65">
        <f t="shared" si="88"/>
        <v>4</v>
      </c>
      <c r="D2732" s="65">
        <f>IF(ISNUMBER(MATCH(B2732,Holidays!$E$5:$E$134,0)),1,'Data Export'!C2732)</f>
        <v>4</v>
      </c>
      <c r="E2732" s="66">
        <v>19</v>
      </c>
      <c r="F2732" s="66" t="str">
        <f ca="1">OFFSET('ToU Table'!$B$6,'Data Export'!E2732-1,'Data Export'!D2732-1)</f>
        <v>Peak</v>
      </c>
      <c r="G2732" s="66">
        <v>350.44</v>
      </c>
      <c r="H2732" s="66">
        <v>350.44</v>
      </c>
      <c r="I2732" s="66">
        <v>35</v>
      </c>
    </row>
    <row r="2733" spans="2:9">
      <c r="B2733" s="64">
        <f t="shared" si="87"/>
        <v>45679</v>
      </c>
      <c r="C2733" s="65">
        <f t="shared" si="88"/>
        <v>4</v>
      </c>
      <c r="D2733" s="65">
        <f>IF(ISNUMBER(MATCH(B2733,Holidays!$E$5:$E$134,0)),1,'Data Export'!C2733)</f>
        <v>4</v>
      </c>
      <c r="E2733" s="66">
        <v>20</v>
      </c>
      <c r="F2733" s="66" t="str">
        <f ca="1">OFFSET('ToU Table'!$B$6,'Data Export'!E2733-1,'Data Export'!D2733-1)</f>
        <v>Peak</v>
      </c>
      <c r="G2733" s="66">
        <v>350.44</v>
      </c>
      <c r="H2733" s="66">
        <v>350.44</v>
      </c>
      <c r="I2733" s="66">
        <v>35</v>
      </c>
    </row>
    <row r="2734" spans="2:9">
      <c r="B2734" s="64">
        <f t="shared" si="87"/>
        <v>45679</v>
      </c>
      <c r="C2734" s="65">
        <f t="shared" si="88"/>
        <v>4</v>
      </c>
      <c r="D2734" s="65">
        <f>IF(ISNUMBER(MATCH(B2734,Holidays!$E$5:$E$134,0)),1,'Data Export'!C2734)</f>
        <v>4</v>
      </c>
      <c r="E2734" s="66">
        <v>21</v>
      </c>
      <c r="F2734" s="66" t="str">
        <f ca="1">OFFSET('ToU Table'!$B$6,'Data Export'!E2734-1,'Data Export'!D2734-1)</f>
        <v>Peak</v>
      </c>
      <c r="G2734" s="66">
        <v>350.44</v>
      </c>
      <c r="H2734" s="66">
        <v>350.44</v>
      </c>
      <c r="I2734" s="66">
        <v>35</v>
      </c>
    </row>
    <row r="2735" spans="2:9">
      <c r="B2735" s="64">
        <f t="shared" si="87"/>
        <v>45679</v>
      </c>
      <c r="C2735" s="65">
        <f t="shared" si="88"/>
        <v>4</v>
      </c>
      <c r="D2735" s="65">
        <f>IF(ISNUMBER(MATCH(B2735,Holidays!$E$5:$E$134,0)),1,'Data Export'!C2735)</f>
        <v>4</v>
      </c>
      <c r="E2735" s="66">
        <v>22</v>
      </c>
      <c r="F2735" s="66" t="str">
        <f ca="1">OFFSET('ToU Table'!$B$6,'Data Export'!E2735-1,'Data Export'!D2735-1)</f>
        <v>Standard</v>
      </c>
      <c r="G2735" s="66">
        <v>253.5</v>
      </c>
      <c r="H2735" s="66">
        <v>253.5</v>
      </c>
      <c r="I2735" s="66">
        <v>15</v>
      </c>
    </row>
    <row r="2736" spans="2:9">
      <c r="B2736" s="64">
        <f t="shared" si="87"/>
        <v>45679</v>
      </c>
      <c r="C2736" s="65">
        <f t="shared" si="88"/>
        <v>4</v>
      </c>
      <c r="D2736" s="65">
        <f>IF(ISNUMBER(MATCH(B2736,Holidays!$E$5:$E$134,0)),1,'Data Export'!C2736)</f>
        <v>4</v>
      </c>
      <c r="E2736" s="66">
        <v>23</v>
      </c>
      <c r="F2736" s="66" t="str">
        <f ca="1">OFFSET('ToU Table'!$B$6,'Data Export'!E2736-1,'Data Export'!D2736-1)</f>
        <v>Off-peak</v>
      </c>
      <c r="G2736" s="66">
        <v>75.040000000000006</v>
      </c>
      <c r="H2736" s="66">
        <v>177.2</v>
      </c>
      <c r="I2736" s="66">
        <v>165</v>
      </c>
    </row>
    <row r="2737" spans="2:9">
      <c r="B2737" s="64">
        <f t="shared" si="87"/>
        <v>45679</v>
      </c>
      <c r="C2737" s="65">
        <f t="shared" si="88"/>
        <v>4</v>
      </c>
      <c r="D2737" s="65">
        <f>IF(ISNUMBER(MATCH(B2737,Holidays!$E$5:$E$134,0)),1,'Data Export'!C2737)</f>
        <v>4</v>
      </c>
      <c r="E2737" s="66">
        <v>24</v>
      </c>
      <c r="F2737" s="66" t="str">
        <f ca="1">OFFSET('ToU Table'!$B$6,'Data Export'!E2737-1,'Data Export'!D2737-1)</f>
        <v>Off-peak</v>
      </c>
      <c r="G2737" s="66">
        <v>58.4</v>
      </c>
      <c r="H2737" s="66">
        <v>81</v>
      </c>
      <c r="I2737" s="66">
        <v>268</v>
      </c>
    </row>
    <row r="2738" spans="2:9">
      <c r="B2738" s="64">
        <f t="shared" si="87"/>
        <v>45680</v>
      </c>
      <c r="C2738" s="65">
        <f t="shared" si="88"/>
        <v>5</v>
      </c>
      <c r="D2738" s="65">
        <f>IF(ISNUMBER(MATCH(B2738,Holidays!$E$5:$E$134,0)),1,'Data Export'!C2738)</f>
        <v>5</v>
      </c>
      <c r="E2738" s="66">
        <v>1</v>
      </c>
      <c r="F2738" s="66" t="str">
        <f ca="1">OFFSET('ToU Table'!$B$6,'Data Export'!E2738-1,'Data Export'!D2738-1)</f>
        <v>Off-peak</v>
      </c>
      <c r="G2738" s="66">
        <v>58.45</v>
      </c>
      <c r="H2738" s="66">
        <v>164.24</v>
      </c>
      <c r="I2738" s="66">
        <v>20</v>
      </c>
    </row>
    <row r="2739" spans="2:9">
      <c r="B2739" s="64">
        <f t="shared" si="87"/>
        <v>45680</v>
      </c>
      <c r="C2739" s="65">
        <f t="shared" si="88"/>
        <v>5</v>
      </c>
      <c r="D2739" s="65">
        <f>IF(ISNUMBER(MATCH(B2739,Holidays!$E$5:$E$134,0)),1,'Data Export'!C2739)</f>
        <v>5</v>
      </c>
      <c r="E2739" s="66">
        <v>2</v>
      </c>
      <c r="F2739" s="66" t="str">
        <f ca="1">OFFSET('ToU Table'!$B$6,'Data Export'!E2739-1,'Data Export'!D2739-1)</f>
        <v>Off-peak</v>
      </c>
      <c r="G2739" s="66">
        <v>58.39</v>
      </c>
      <c r="H2739" s="66">
        <v>164.33</v>
      </c>
      <c r="I2739" s="66">
        <v>20</v>
      </c>
    </row>
    <row r="2740" spans="2:9">
      <c r="B2740" s="64">
        <f t="shared" si="87"/>
        <v>45680</v>
      </c>
      <c r="C2740" s="65">
        <f t="shared" si="88"/>
        <v>5</v>
      </c>
      <c r="D2740" s="65">
        <f>IF(ISNUMBER(MATCH(B2740,Holidays!$E$5:$E$134,0)),1,'Data Export'!C2740)</f>
        <v>5</v>
      </c>
      <c r="E2740" s="66">
        <v>3</v>
      </c>
      <c r="F2740" s="66" t="str">
        <f ca="1">OFFSET('ToU Table'!$B$6,'Data Export'!E2740-1,'Data Export'!D2740-1)</f>
        <v>Off-peak</v>
      </c>
      <c r="G2740" s="66">
        <v>58.35</v>
      </c>
      <c r="H2740" s="66">
        <v>164.33</v>
      </c>
      <c r="I2740" s="66">
        <v>20</v>
      </c>
    </row>
    <row r="2741" spans="2:9">
      <c r="B2741" s="64">
        <f t="shared" si="87"/>
        <v>45680</v>
      </c>
      <c r="C2741" s="65">
        <f t="shared" si="88"/>
        <v>5</v>
      </c>
      <c r="D2741" s="65">
        <f>IF(ISNUMBER(MATCH(B2741,Holidays!$E$5:$E$134,0)),1,'Data Export'!C2741)</f>
        <v>5</v>
      </c>
      <c r="E2741" s="66">
        <v>4</v>
      </c>
      <c r="F2741" s="66" t="str">
        <f ca="1">OFFSET('ToU Table'!$B$6,'Data Export'!E2741-1,'Data Export'!D2741-1)</f>
        <v>Off-peak</v>
      </c>
      <c r="G2741" s="66">
        <v>58.34</v>
      </c>
      <c r="H2741" s="66">
        <v>164.42</v>
      </c>
      <c r="I2741" s="66">
        <v>20</v>
      </c>
    </row>
    <row r="2742" spans="2:9">
      <c r="B2742" s="64">
        <f t="shared" si="87"/>
        <v>45680</v>
      </c>
      <c r="C2742" s="65">
        <f t="shared" si="88"/>
        <v>5</v>
      </c>
      <c r="D2742" s="65">
        <f>IF(ISNUMBER(MATCH(B2742,Holidays!$E$5:$E$134,0)),1,'Data Export'!C2742)</f>
        <v>5</v>
      </c>
      <c r="E2742" s="66">
        <v>5</v>
      </c>
      <c r="F2742" s="66" t="str">
        <f ca="1">OFFSET('ToU Table'!$B$6,'Data Export'!E2742-1,'Data Export'!D2742-1)</f>
        <v>Off-peak</v>
      </c>
      <c r="G2742" s="66">
        <v>58.39</v>
      </c>
      <c r="H2742" s="66">
        <v>202.69</v>
      </c>
      <c r="I2742" s="66">
        <v>30</v>
      </c>
    </row>
    <row r="2743" spans="2:9">
      <c r="B2743" s="64">
        <f t="shared" si="87"/>
        <v>45680</v>
      </c>
      <c r="C2743" s="65">
        <f t="shared" si="88"/>
        <v>5</v>
      </c>
      <c r="D2743" s="65">
        <f>IF(ISNUMBER(MATCH(B2743,Holidays!$E$5:$E$134,0)),1,'Data Export'!C2743)</f>
        <v>5</v>
      </c>
      <c r="E2743" s="66">
        <v>6</v>
      </c>
      <c r="F2743" s="66" t="str">
        <f ca="1">OFFSET('ToU Table'!$B$6,'Data Export'!E2743-1,'Data Export'!D2743-1)</f>
        <v>Off-peak</v>
      </c>
      <c r="G2743" s="66">
        <v>276</v>
      </c>
      <c r="H2743" s="66">
        <v>276</v>
      </c>
      <c r="I2743" s="66">
        <v>20</v>
      </c>
    </row>
    <row r="2744" spans="2:9">
      <c r="B2744" s="64">
        <f t="shared" si="87"/>
        <v>45680</v>
      </c>
      <c r="C2744" s="65">
        <f t="shared" si="88"/>
        <v>5</v>
      </c>
      <c r="D2744" s="65">
        <f>IF(ISNUMBER(MATCH(B2744,Holidays!$E$5:$E$134,0)),1,'Data Export'!C2744)</f>
        <v>5</v>
      </c>
      <c r="E2744" s="66">
        <v>7</v>
      </c>
      <c r="F2744" s="66" t="str">
        <f ca="1">OFFSET('ToU Table'!$B$6,'Data Export'!E2744-1,'Data Export'!D2744-1)</f>
        <v>Standard</v>
      </c>
      <c r="G2744" s="66">
        <v>276</v>
      </c>
      <c r="H2744" s="66">
        <v>276</v>
      </c>
      <c r="I2744" s="66">
        <v>20</v>
      </c>
    </row>
    <row r="2745" spans="2:9">
      <c r="B2745" s="64">
        <f t="shared" si="87"/>
        <v>45680</v>
      </c>
      <c r="C2745" s="65">
        <f t="shared" si="88"/>
        <v>5</v>
      </c>
      <c r="D2745" s="65">
        <f>IF(ISNUMBER(MATCH(B2745,Holidays!$E$5:$E$134,0)),1,'Data Export'!C2745)</f>
        <v>5</v>
      </c>
      <c r="E2745" s="66">
        <v>8</v>
      </c>
      <c r="F2745" s="66" t="str">
        <f ca="1">OFFSET('ToU Table'!$B$6,'Data Export'!E2745-1,'Data Export'!D2745-1)</f>
        <v>Peak</v>
      </c>
      <c r="G2745" s="66">
        <v>244.94</v>
      </c>
      <c r="H2745" s="66">
        <v>276.25</v>
      </c>
      <c r="I2745" s="66">
        <v>15</v>
      </c>
    </row>
    <row r="2746" spans="2:9">
      <c r="B2746" s="64">
        <f t="shared" si="87"/>
        <v>45680</v>
      </c>
      <c r="C2746" s="65">
        <f t="shared" si="88"/>
        <v>5</v>
      </c>
      <c r="D2746" s="65">
        <f>IF(ISNUMBER(MATCH(B2746,Holidays!$E$5:$E$134,0)),1,'Data Export'!C2746)</f>
        <v>5</v>
      </c>
      <c r="E2746" s="66">
        <v>9</v>
      </c>
      <c r="F2746" s="66" t="str">
        <f ca="1">OFFSET('ToU Table'!$B$6,'Data Export'!E2746-1,'Data Export'!D2746-1)</f>
        <v>Peak</v>
      </c>
      <c r="G2746" s="66">
        <v>243.38</v>
      </c>
      <c r="H2746" s="66">
        <v>275</v>
      </c>
      <c r="I2746" s="66">
        <v>15</v>
      </c>
    </row>
    <row r="2747" spans="2:9">
      <c r="B2747" s="64">
        <f t="shared" si="87"/>
        <v>45680</v>
      </c>
      <c r="C2747" s="65">
        <f t="shared" si="88"/>
        <v>5</v>
      </c>
      <c r="D2747" s="65">
        <f>IF(ISNUMBER(MATCH(B2747,Holidays!$E$5:$E$134,0)),1,'Data Export'!C2747)</f>
        <v>5</v>
      </c>
      <c r="E2747" s="66">
        <v>10</v>
      </c>
      <c r="F2747" s="66" t="str">
        <f ca="1">OFFSET('ToU Table'!$B$6,'Data Export'!E2747-1,'Data Export'!D2747-1)</f>
        <v>Peak</v>
      </c>
      <c r="G2747" s="66">
        <v>111</v>
      </c>
      <c r="H2747" s="66">
        <v>164.64</v>
      </c>
      <c r="I2747" s="66">
        <v>30.9</v>
      </c>
    </row>
    <row r="2748" spans="2:9">
      <c r="B2748" s="64">
        <f t="shared" si="87"/>
        <v>45680</v>
      </c>
      <c r="C2748" s="65">
        <f t="shared" si="88"/>
        <v>5</v>
      </c>
      <c r="D2748" s="65">
        <f>IF(ISNUMBER(MATCH(B2748,Holidays!$E$5:$E$134,0)),1,'Data Export'!C2748)</f>
        <v>5</v>
      </c>
      <c r="E2748" s="66">
        <v>11</v>
      </c>
      <c r="F2748" s="66" t="str">
        <f ca="1">OFFSET('ToU Table'!$B$6,'Data Export'!E2748-1,'Data Export'!D2748-1)</f>
        <v>Standard</v>
      </c>
      <c r="G2748" s="66">
        <v>95.08</v>
      </c>
      <c r="H2748" s="66">
        <v>147.44999999999999</v>
      </c>
      <c r="I2748" s="66">
        <v>80.8</v>
      </c>
    </row>
    <row r="2749" spans="2:9">
      <c r="B2749" s="64">
        <f t="shared" si="87"/>
        <v>45680</v>
      </c>
      <c r="C2749" s="65">
        <f t="shared" si="88"/>
        <v>5</v>
      </c>
      <c r="D2749" s="65">
        <f>IF(ISNUMBER(MATCH(B2749,Holidays!$E$5:$E$134,0)),1,'Data Export'!C2749)</f>
        <v>5</v>
      </c>
      <c r="E2749" s="66">
        <v>12</v>
      </c>
      <c r="F2749" s="66" t="str">
        <f ca="1">OFFSET('ToU Table'!$B$6,'Data Export'!E2749-1,'Data Export'!D2749-1)</f>
        <v>Standard</v>
      </c>
      <c r="G2749" s="66">
        <v>95.07</v>
      </c>
      <c r="H2749" s="66">
        <v>147.44999999999999</v>
      </c>
      <c r="I2749" s="66">
        <v>85.8</v>
      </c>
    </row>
    <row r="2750" spans="2:9">
      <c r="B2750" s="64">
        <f t="shared" si="87"/>
        <v>45680</v>
      </c>
      <c r="C2750" s="65">
        <f t="shared" si="88"/>
        <v>5</v>
      </c>
      <c r="D2750" s="65">
        <f>IF(ISNUMBER(MATCH(B2750,Holidays!$E$5:$E$134,0)),1,'Data Export'!C2750)</f>
        <v>5</v>
      </c>
      <c r="E2750" s="66">
        <v>13</v>
      </c>
      <c r="F2750" s="66" t="str">
        <f ca="1">OFFSET('ToU Table'!$B$6,'Data Export'!E2750-1,'Data Export'!D2750-1)</f>
        <v>Standard</v>
      </c>
      <c r="G2750" s="66">
        <v>95.07</v>
      </c>
      <c r="H2750" s="66">
        <v>147.44999999999999</v>
      </c>
      <c r="I2750" s="66">
        <v>85.8</v>
      </c>
    </row>
    <row r="2751" spans="2:9">
      <c r="B2751" s="64">
        <f t="shared" si="87"/>
        <v>45680</v>
      </c>
      <c r="C2751" s="65">
        <f t="shared" si="88"/>
        <v>5</v>
      </c>
      <c r="D2751" s="65">
        <f>IF(ISNUMBER(MATCH(B2751,Holidays!$E$5:$E$134,0)),1,'Data Export'!C2751)</f>
        <v>5</v>
      </c>
      <c r="E2751" s="66">
        <v>14</v>
      </c>
      <c r="F2751" s="66" t="str">
        <f ca="1">OFFSET('ToU Table'!$B$6,'Data Export'!E2751-1,'Data Export'!D2751-1)</f>
        <v>Standard</v>
      </c>
      <c r="G2751" s="66">
        <v>95.07</v>
      </c>
      <c r="H2751" s="66">
        <v>147.44999999999999</v>
      </c>
      <c r="I2751" s="66">
        <v>90.8</v>
      </c>
    </row>
    <row r="2752" spans="2:9">
      <c r="B2752" s="64">
        <f t="shared" si="87"/>
        <v>45680</v>
      </c>
      <c r="C2752" s="65">
        <f t="shared" si="88"/>
        <v>5</v>
      </c>
      <c r="D2752" s="65">
        <f>IF(ISNUMBER(MATCH(B2752,Holidays!$E$5:$E$134,0)),1,'Data Export'!C2752)</f>
        <v>5</v>
      </c>
      <c r="E2752" s="66">
        <v>15</v>
      </c>
      <c r="F2752" s="66" t="str">
        <f ca="1">OFFSET('ToU Table'!$B$6,'Data Export'!E2752-1,'Data Export'!D2752-1)</f>
        <v>Standard</v>
      </c>
      <c r="G2752" s="66">
        <v>95.07</v>
      </c>
      <c r="H2752" s="66">
        <v>160.1</v>
      </c>
      <c r="I2752" s="66">
        <v>105.6</v>
      </c>
    </row>
    <row r="2753" spans="2:9">
      <c r="B2753" s="64">
        <f t="shared" si="87"/>
        <v>45680</v>
      </c>
      <c r="C2753" s="65">
        <f t="shared" si="88"/>
        <v>5</v>
      </c>
      <c r="D2753" s="65">
        <f>IF(ISNUMBER(MATCH(B2753,Holidays!$E$5:$E$134,0)),1,'Data Export'!C2753)</f>
        <v>5</v>
      </c>
      <c r="E2753" s="66">
        <v>16</v>
      </c>
      <c r="F2753" s="66" t="str">
        <f ca="1">OFFSET('ToU Table'!$B$6,'Data Export'!E2753-1,'Data Export'!D2753-1)</f>
        <v>Standard</v>
      </c>
      <c r="G2753" s="66">
        <v>95.09</v>
      </c>
      <c r="H2753" s="66">
        <v>183.75</v>
      </c>
      <c r="I2753" s="66">
        <v>95.8</v>
      </c>
    </row>
    <row r="2754" spans="2:9">
      <c r="B2754" s="64">
        <f t="shared" si="87"/>
        <v>45680</v>
      </c>
      <c r="C2754" s="65">
        <f t="shared" si="88"/>
        <v>5</v>
      </c>
      <c r="D2754" s="65">
        <f>IF(ISNUMBER(MATCH(B2754,Holidays!$E$5:$E$134,0)),1,'Data Export'!C2754)</f>
        <v>5</v>
      </c>
      <c r="E2754" s="66">
        <v>17</v>
      </c>
      <c r="F2754" s="66" t="str">
        <f ca="1">OFFSET('ToU Table'!$B$6,'Data Export'!E2754-1,'Data Export'!D2754-1)</f>
        <v>Standard</v>
      </c>
      <c r="G2754" s="66">
        <v>111</v>
      </c>
      <c r="H2754" s="66">
        <v>250.95</v>
      </c>
      <c r="I2754" s="66">
        <v>55.9</v>
      </c>
    </row>
    <row r="2755" spans="2:9">
      <c r="B2755" s="64">
        <f t="shared" ref="B2755:B2818" si="89">B2731+1</f>
        <v>45680</v>
      </c>
      <c r="C2755" s="65">
        <f t="shared" si="88"/>
        <v>5</v>
      </c>
      <c r="D2755" s="65">
        <f>IF(ISNUMBER(MATCH(B2755,Holidays!$E$5:$E$134,0)),1,'Data Export'!C2755)</f>
        <v>5</v>
      </c>
      <c r="E2755" s="66">
        <v>18</v>
      </c>
      <c r="F2755" s="66" t="str">
        <f ca="1">OFFSET('ToU Table'!$B$6,'Data Export'!E2755-1,'Data Export'!D2755-1)</f>
        <v>Standard</v>
      </c>
      <c r="G2755" s="66">
        <v>351.92</v>
      </c>
      <c r="H2755" s="66">
        <v>351.92</v>
      </c>
      <c r="I2755" s="66">
        <v>30</v>
      </c>
    </row>
    <row r="2756" spans="2:9">
      <c r="B2756" s="64">
        <f t="shared" si="89"/>
        <v>45680</v>
      </c>
      <c r="C2756" s="65">
        <f t="shared" si="88"/>
        <v>5</v>
      </c>
      <c r="D2756" s="65">
        <f>IF(ISNUMBER(MATCH(B2756,Holidays!$E$5:$E$134,0)),1,'Data Export'!C2756)</f>
        <v>5</v>
      </c>
      <c r="E2756" s="66">
        <v>19</v>
      </c>
      <c r="F2756" s="66" t="str">
        <f ca="1">OFFSET('ToU Table'!$B$6,'Data Export'!E2756-1,'Data Export'!D2756-1)</f>
        <v>Peak</v>
      </c>
      <c r="G2756" s="66">
        <v>351.92</v>
      </c>
      <c r="H2756" s="66">
        <v>351.92</v>
      </c>
      <c r="I2756" s="66">
        <v>20</v>
      </c>
    </row>
    <row r="2757" spans="2:9">
      <c r="B2757" s="64">
        <f t="shared" si="89"/>
        <v>45680</v>
      </c>
      <c r="C2757" s="65">
        <f t="shared" si="88"/>
        <v>5</v>
      </c>
      <c r="D2757" s="65">
        <f>IF(ISNUMBER(MATCH(B2757,Holidays!$E$5:$E$134,0)),1,'Data Export'!C2757)</f>
        <v>5</v>
      </c>
      <c r="E2757" s="66">
        <v>20</v>
      </c>
      <c r="F2757" s="66" t="str">
        <f ca="1">OFFSET('ToU Table'!$B$6,'Data Export'!E2757-1,'Data Export'!D2757-1)</f>
        <v>Peak</v>
      </c>
      <c r="G2757" s="66">
        <v>351.92</v>
      </c>
      <c r="H2757" s="66">
        <v>351.92</v>
      </c>
      <c r="I2757" s="66">
        <v>20</v>
      </c>
    </row>
    <row r="2758" spans="2:9">
      <c r="B2758" s="64">
        <f t="shared" si="89"/>
        <v>45680</v>
      </c>
      <c r="C2758" s="65">
        <f t="shared" si="88"/>
        <v>5</v>
      </c>
      <c r="D2758" s="65">
        <f>IF(ISNUMBER(MATCH(B2758,Holidays!$E$5:$E$134,0)),1,'Data Export'!C2758)</f>
        <v>5</v>
      </c>
      <c r="E2758" s="66">
        <v>21</v>
      </c>
      <c r="F2758" s="66" t="str">
        <f ca="1">OFFSET('ToU Table'!$B$6,'Data Export'!E2758-1,'Data Export'!D2758-1)</f>
        <v>Peak</v>
      </c>
      <c r="G2758" s="66">
        <v>351.92</v>
      </c>
      <c r="H2758" s="66">
        <v>351.92</v>
      </c>
      <c r="I2758" s="66">
        <v>20</v>
      </c>
    </row>
    <row r="2759" spans="2:9">
      <c r="B2759" s="64">
        <f t="shared" si="89"/>
        <v>45680</v>
      </c>
      <c r="C2759" s="65">
        <f t="shared" si="88"/>
        <v>5</v>
      </c>
      <c r="D2759" s="65">
        <f>IF(ISNUMBER(MATCH(B2759,Holidays!$E$5:$E$134,0)),1,'Data Export'!C2759)</f>
        <v>5</v>
      </c>
      <c r="E2759" s="66">
        <v>22</v>
      </c>
      <c r="F2759" s="66" t="str">
        <f ca="1">OFFSET('ToU Table'!$B$6,'Data Export'!E2759-1,'Data Export'!D2759-1)</f>
        <v>Standard</v>
      </c>
      <c r="G2759" s="66">
        <v>252.13</v>
      </c>
      <c r="H2759" s="66">
        <v>252.13</v>
      </c>
      <c r="I2759" s="66">
        <v>28.7</v>
      </c>
    </row>
    <row r="2760" spans="2:9">
      <c r="B2760" s="64">
        <f t="shared" si="89"/>
        <v>45680</v>
      </c>
      <c r="C2760" s="65">
        <f t="shared" si="88"/>
        <v>5</v>
      </c>
      <c r="D2760" s="65">
        <f>IF(ISNUMBER(MATCH(B2760,Holidays!$E$5:$E$134,0)),1,'Data Export'!C2760)</f>
        <v>5</v>
      </c>
      <c r="E2760" s="66">
        <v>23</v>
      </c>
      <c r="F2760" s="66" t="str">
        <f ca="1">OFFSET('ToU Table'!$B$6,'Data Export'!E2760-1,'Data Export'!D2760-1)</f>
        <v>Off-peak</v>
      </c>
      <c r="G2760" s="66">
        <v>58.65</v>
      </c>
      <c r="H2760" s="66">
        <v>175.8</v>
      </c>
      <c r="I2760" s="66">
        <v>115</v>
      </c>
    </row>
    <row r="2761" spans="2:9">
      <c r="B2761" s="64">
        <f t="shared" si="89"/>
        <v>45680</v>
      </c>
      <c r="C2761" s="65">
        <f t="shared" si="88"/>
        <v>5</v>
      </c>
      <c r="D2761" s="65">
        <f>IF(ISNUMBER(MATCH(B2761,Holidays!$E$5:$E$134,0)),1,'Data Export'!C2761)</f>
        <v>5</v>
      </c>
      <c r="E2761" s="66">
        <v>24</v>
      </c>
      <c r="F2761" s="66" t="str">
        <f ca="1">OFFSET('ToU Table'!$B$6,'Data Export'!E2761-1,'Data Export'!D2761-1)</f>
        <v>Off-peak</v>
      </c>
      <c r="G2761" s="66">
        <v>58.57</v>
      </c>
      <c r="H2761" s="66">
        <v>175.71</v>
      </c>
      <c r="I2761" s="66">
        <v>115</v>
      </c>
    </row>
    <row r="2762" spans="2:9">
      <c r="B2762" s="64">
        <f t="shared" si="89"/>
        <v>45681</v>
      </c>
      <c r="C2762" s="65">
        <f t="shared" si="88"/>
        <v>6</v>
      </c>
      <c r="D2762" s="65">
        <f>IF(ISNUMBER(MATCH(B2762,Holidays!$E$5:$E$134,0)),1,'Data Export'!C2762)</f>
        <v>6</v>
      </c>
      <c r="E2762" s="66">
        <v>1</v>
      </c>
      <c r="F2762" s="66" t="str">
        <f ca="1">OFFSET('ToU Table'!$B$6,'Data Export'!E2762-1,'Data Export'!D2762-1)</f>
        <v>Off-peak</v>
      </c>
      <c r="G2762" s="66">
        <v>57.87</v>
      </c>
      <c r="H2762" s="66">
        <v>57.87</v>
      </c>
      <c r="I2762" s="66">
        <v>226</v>
      </c>
    </row>
    <row r="2763" spans="2:9">
      <c r="B2763" s="64">
        <f t="shared" si="89"/>
        <v>45681</v>
      </c>
      <c r="C2763" s="65">
        <f t="shared" si="88"/>
        <v>6</v>
      </c>
      <c r="D2763" s="65">
        <f>IF(ISNUMBER(MATCH(B2763,Holidays!$E$5:$E$134,0)),1,'Data Export'!C2763)</f>
        <v>6</v>
      </c>
      <c r="E2763" s="66">
        <v>2</v>
      </c>
      <c r="F2763" s="66" t="str">
        <f ca="1">OFFSET('ToU Table'!$B$6,'Data Export'!E2763-1,'Data Export'!D2763-1)</f>
        <v>Off-peak</v>
      </c>
      <c r="G2763" s="66">
        <v>57.82</v>
      </c>
      <c r="H2763" s="66">
        <v>57.82</v>
      </c>
      <c r="I2763" s="66">
        <v>226</v>
      </c>
    </row>
    <row r="2764" spans="2:9">
      <c r="B2764" s="64">
        <f t="shared" si="89"/>
        <v>45681</v>
      </c>
      <c r="C2764" s="65">
        <f t="shared" si="88"/>
        <v>6</v>
      </c>
      <c r="D2764" s="65">
        <f>IF(ISNUMBER(MATCH(B2764,Holidays!$E$5:$E$134,0)),1,'Data Export'!C2764)</f>
        <v>6</v>
      </c>
      <c r="E2764" s="66">
        <v>3</v>
      </c>
      <c r="F2764" s="66" t="str">
        <f ca="1">OFFSET('ToU Table'!$B$6,'Data Export'!E2764-1,'Data Export'!D2764-1)</f>
        <v>Off-peak</v>
      </c>
      <c r="G2764" s="66">
        <v>57.8</v>
      </c>
      <c r="H2764" s="66">
        <v>57.8</v>
      </c>
      <c r="I2764" s="66">
        <v>226</v>
      </c>
    </row>
    <row r="2765" spans="2:9">
      <c r="B2765" s="64">
        <f t="shared" si="89"/>
        <v>45681</v>
      </c>
      <c r="C2765" s="65">
        <f t="shared" si="88"/>
        <v>6</v>
      </c>
      <c r="D2765" s="65">
        <f>IF(ISNUMBER(MATCH(B2765,Holidays!$E$5:$E$134,0)),1,'Data Export'!C2765)</f>
        <v>6</v>
      </c>
      <c r="E2765" s="66">
        <v>4</v>
      </c>
      <c r="F2765" s="66" t="str">
        <f ca="1">OFFSET('ToU Table'!$B$6,'Data Export'!E2765-1,'Data Export'!D2765-1)</f>
        <v>Off-peak</v>
      </c>
      <c r="G2765" s="66">
        <v>57.8</v>
      </c>
      <c r="H2765" s="66">
        <v>57.8</v>
      </c>
      <c r="I2765" s="66">
        <v>226</v>
      </c>
    </row>
    <row r="2766" spans="2:9">
      <c r="B2766" s="64">
        <f t="shared" si="89"/>
        <v>45681</v>
      </c>
      <c r="C2766" s="65">
        <f t="shared" si="88"/>
        <v>6</v>
      </c>
      <c r="D2766" s="65">
        <f>IF(ISNUMBER(MATCH(B2766,Holidays!$E$5:$E$134,0)),1,'Data Export'!C2766)</f>
        <v>6</v>
      </c>
      <c r="E2766" s="66">
        <v>5</v>
      </c>
      <c r="F2766" s="66" t="str">
        <f ca="1">OFFSET('ToU Table'!$B$6,'Data Export'!E2766-1,'Data Export'!D2766-1)</f>
        <v>Off-peak</v>
      </c>
      <c r="G2766" s="66">
        <v>57.87</v>
      </c>
      <c r="H2766" s="66">
        <v>57.87</v>
      </c>
      <c r="I2766" s="66">
        <v>226</v>
      </c>
    </row>
    <row r="2767" spans="2:9">
      <c r="B2767" s="64">
        <f t="shared" si="89"/>
        <v>45681</v>
      </c>
      <c r="C2767" s="65">
        <f t="shared" si="88"/>
        <v>6</v>
      </c>
      <c r="D2767" s="65">
        <f>IF(ISNUMBER(MATCH(B2767,Holidays!$E$5:$E$134,0)),1,'Data Export'!C2767)</f>
        <v>6</v>
      </c>
      <c r="E2767" s="66">
        <v>6</v>
      </c>
      <c r="F2767" s="66" t="str">
        <f ca="1">OFFSET('ToU Table'!$B$6,'Data Export'!E2767-1,'Data Export'!D2767-1)</f>
        <v>Off-peak</v>
      </c>
      <c r="G2767" s="66">
        <v>249.92</v>
      </c>
      <c r="H2767" s="66">
        <v>249.92</v>
      </c>
      <c r="I2767" s="66">
        <v>68</v>
      </c>
    </row>
    <row r="2768" spans="2:9">
      <c r="B2768" s="64">
        <f t="shared" si="89"/>
        <v>45681</v>
      </c>
      <c r="C2768" s="65">
        <f t="shared" si="88"/>
        <v>6</v>
      </c>
      <c r="D2768" s="65">
        <f>IF(ISNUMBER(MATCH(B2768,Holidays!$E$5:$E$134,0)),1,'Data Export'!C2768)</f>
        <v>6</v>
      </c>
      <c r="E2768" s="66">
        <v>7</v>
      </c>
      <c r="F2768" s="66" t="str">
        <f ca="1">OFFSET('ToU Table'!$B$6,'Data Export'!E2768-1,'Data Export'!D2768-1)</f>
        <v>Standard</v>
      </c>
      <c r="G2768" s="66">
        <v>249.92</v>
      </c>
      <c r="H2768" s="66">
        <v>249.92</v>
      </c>
      <c r="I2768" s="66">
        <v>66</v>
      </c>
    </row>
    <row r="2769" spans="2:9">
      <c r="B2769" s="64">
        <f t="shared" si="89"/>
        <v>45681</v>
      </c>
      <c r="C2769" s="65">
        <f t="shared" si="88"/>
        <v>6</v>
      </c>
      <c r="D2769" s="65">
        <f>IF(ISNUMBER(MATCH(B2769,Holidays!$E$5:$E$134,0)),1,'Data Export'!C2769)</f>
        <v>6</v>
      </c>
      <c r="E2769" s="66">
        <v>8</v>
      </c>
      <c r="F2769" s="66" t="str">
        <f ca="1">OFFSET('ToU Table'!$B$6,'Data Export'!E2769-1,'Data Export'!D2769-1)</f>
        <v>Peak</v>
      </c>
      <c r="G2769" s="66">
        <v>249.91</v>
      </c>
      <c r="H2769" s="66">
        <v>249.91</v>
      </c>
      <c r="I2769" s="66">
        <v>60</v>
      </c>
    </row>
    <row r="2770" spans="2:9">
      <c r="B2770" s="64">
        <f t="shared" si="89"/>
        <v>45681</v>
      </c>
      <c r="C2770" s="65">
        <f t="shared" si="88"/>
        <v>6</v>
      </c>
      <c r="D2770" s="65">
        <f>IF(ISNUMBER(MATCH(B2770,Holidays!$E$5:$E$134,0)),1,'Data Export'!C2770)</f>
        <v>6</v>
      </c>
      <c r="E2770" s="66">
        <v>9</v>
      </c>
      <c r="F2770" s="66" t="str">
        <f ca="1">OFFSET('ToU Table'!$B$6,'Data Export'!E2770-1,'Data Export'!D2770-1)</f>
        <v>Peak</v>
      </c>
      <c r="G2770" s="66">
        <v>244.95</v>
      </c>
      <c r="H2770" s="66">
        <v>244.95</v>
      </c>
      <c r="I2770" s="66">
        <v>50</v>
      </c>
    </row>
    <row r="2771" spans="2:9">
      <c r="B2771" s="64">
        <f t="shared" si="89"/>
        <v>45681</v>
      </c>
      <c r="C2771" s="65">
        <f t="shared" si="88"/>
        <v>6</v>
      </c>
      <c r="D2771" s="65">
        <f>IF(ISNUMBER(MATCH(B2771,Holidays!$E$5:$E$134,0)),1,'Data Export'!C2771)</f>
        <v>6</v>
      </c>
      <c r="E2771" s="66">
        <v>10</v>
      </c>
      <c r="F2771" s="66" t="str">
        <f ca="1">OFFSET('ToU Table'!$B$6,'Data Export'!E2771-1,'Data Export'!D2771-1)</f>
        <v>Peak</v>
      </c>
      <c r="G2771" s="66">
        <v>116.04</v>
      </c>
      <c r="H2771" s="66">
        <v>116.04</v>
      </c>
      <c r="I2771" s="66">
        <v>81</v>
      </c>
    </row>
    <row r="2772" spans="2:9">
      <c r="B2772" s="64">
        <f t="shared" si="89"/>
        <v>45681</v>
      </c>
      <c r="C2772" s="65">
        <f t="shared" si="88"/>
        <v>6</v>
      </c>
      <c r="D2772" s="65">
        <f>IF(ISNUMBER(MATCH(B2772,Holidays!$E$5:$E$134,0)),1,'Data Export'!C2772)</f>
        <v>6</v>
      </c>
      <c r="E2772" s="66">
        <v>11</v>
      </c>
      <c r="F2772" s="66" t="str">
        <f ca="1">OFFSET('ToU Table'!$B$6,'Data Export'!E2772-1,'Data Export'!D2772-1)</f>
        <v>Standard</v>
      </c>
      <c r="G2772" s="66">
        <v>96.02</v>
      </c>
      <c r="H2772" s="66">
        <v>96.02</v>
      </c>
      <c r="I2772" s="66">
        <v>188.5</v>
      </c>
    </row>
    <row r="2773" spans="2:9">
      <c r="B2773" s="64">
        <f t="shared" si="89"/>
        <v>45681</v>
      </c>
      <c r="C2773" s="65">
        <f t="shared" si="88"/>
        <v>6</v>
      </c>
      <c r="D2773" s="65">
        <f>IF(ISNUMBER(MATCH(B2773,Holidays!$E$5:$E$134,0)),1,'Data Export'!C2773)</f>
        <v>6</v>
      </c>
      <c r="E2773" s="66">
        <v>12</v>
      </c>
      <c r="F2773" s="66" t="str">
        <f ca="1">OFFSET('ToU Table'!$B$6,'Data Export'!E2773-1,'Data Export'!D2773-1)</f>
        <v>Standard</v>
      </c>
      <c r="G2773" s="66">
        <v>96.02</v>
      </c>
      <c r="H2773" s="66">
        <v>96.02</v>
      </c>
      <c r="I2773" s="66">
        <v>188.5</v>
      </c>
    </row>
    <row r="2774" spans="2:9">
      <c r="B2774" s="64">
        <f t="shared" si="89"/>
        <v>45681</v>
      </c>
      <c r="C2774" s="65">
        <f t="shared" si="88"/>
        <v>6</v>
      </c>
      <c r="D2774" s="65">
        <f>IF(ISNUMBER(MATCH(B2774,Holidays!$E$5:$E$134,0)),1,'Data Export'!C2774)</f>
        <v>6</v>
      </c>
      <c r="E2774" s="66">
        <v>13</v>
      </c>
      <c r="F2774" s="66" t="str">
        <f ca="1">OFFSET('ToU Table'!$B$6,'Data Export'!E2774-1,'Data Export'!D2774-1)</f>
        <v>Standard</v>
      </c>
      <c r="G2774" s="66">
        <v>96.02</v>
      </c>
      <c r="H2774" s="66">
        <v>96.02</v>
      </c>
      <c r="I2774" s="66">
        <v>188.5</v>
      </c>
    </row>
    <row r="2775" spans="2:9">
      <c r="B2775" s="64">
        <f t="shared" si="89"/>
        <v>45681</v>
      </c>
      <c r="C2775" s="65">
        <f t="shared" si="88"/>
        <v>6</v>
      </c>
      <c r="D2775" s="65">
        <f>IF(ISNUMBER(MATCH(B2775,Holidays!$E$5:$E$134,0)),1,'Data Export'!C2775)</f>
        <v>6</v>
      </c>
      <c r="E2775" s="66">
        <v>14</v>
      </c>
      <c r="F2775" s="66" t="str">
        <f ca="1">OFFSET('ToU Table'!$B$6,'Data Export'!E2775-1,'Data Export'!D2775-1)</f>
        <v>Standard</v>
      </c>
      <c r="G2775" s="66">
        <v>96.02</v>
      </c>
      <c r="H2775" s="66">
        <v>96.02</v>
      </c>
      <c r="I2775" s="66">
        <v>188.5</v>
      </c>
    </row>
    <row r="2776" spans="2:9">
      <c r="B2776" s="64">
        <f t="shared" si="89"/>
        <v>45681</v>
      </c>
      <c r="C2776" s="65">
        <f t="shared" si="88"/>
        <v>6</v>
      </c>
      <c r="D2776" s="65">
        <f>IF(ISNUMBER(MATCH(B2776,Holidays!$E$5:$E$134,0)),1,'Data Export'!C2776)</f>
        <v>6</v>
      </c>
      <c r="E2776" s="66">
        <v>15</v>
      </c>
      <c r="F2776" s="66" t="str">
        <f ca="1">OFFSET('ToU Table'!$B$6,'Data Export'!E2776-1,'Data Export'!D2776-1)</f>
        <v>Standard</v>
      </c>
      <c r="G2776" s="66">
        <v>96.02</v>
      </c>
      <c r="H2776" s="66">
        <v>96.02</v>
      </c>
      <c r="I2776" s="66">
        <v>188.5</v>
      </c>
    </row>
    <row r="2777" spans="2:9">
      <c r="B2777" s="64">
        <f t="shared" si="89"/>
        <v>45681</v>
      </c>
      <c r="C2777" s="65">
        <f t="shared" si="88"/>
        <v>6</v>
      </c>
      <c r="D2777" s="65">
        <f>IF(ISNUMBER(MATCH(B2777,Holidays!$E$5:$E$134,0)),1,'Data Export'!C2777)</f>
        <v>6</v>
      </c>
      <c r="E2777" s="66">
        <v>16</v>
      </c>
      <c r="F2777" s="66" t="str">
        <f ca="1">OFFSET('ToU Table'!$B$6,'Data Export'!E2777-1,'Data Export'!D2777-1)</f>
        <v>Standard</v>
      </c>
      <c r="G2777" s="66">
        <v>96.1</v>
      </c>
      <c r="H2777" s="66">
        <v>96.1</v>
      </c>
      <c r="I2777" s="66">
        <v>118.6</v>
      </c>
    </row>
    <row r="2778" spans="2:9">
      <c r="B2778" s="64">
        <f t="shared" si="89"/>
        <v>45681</v>
      </c>
      <c r="C2778" s="65">
        <f t="shared" si="88"/>
        <v>6</v>
      </c>
      <c r="D2778" s="65">
        <f>IF(ISNUMBER(MATCH(B2778,Holidays!$E$5:$E$134,0)),1,'Data Export'!C2778)</f>
        <v>6</v>
      </c>
      <c r="E2778" s="66">
        <v>17</v>
      </c>
      <c r="F2778" s="66" t="str">
        <f ca="1">OFFSET('ToU Table'!$B$6,'Data Export'!E2778-1,'Data Export'!D2778-1)</f>
        <v>Standard</v>
      </c>
      <c r="G2778" s="66">
        <v>116</v>
      </c>
      <c r="H2778" s="66">
        <v>116</v>
      </c>
      <c r="I2778" s="66">
        <v>70</v>
      </c>
    </row>
    <row r="2779" spans="2:9">
      <c r="B2779" s="64">
        <f t="shared" si="89"/>
        <v>45681</v>
      </c>
      <c r="C2779" s="65">
        <f t="shared" si="88"/>
        <v>6</v>
      </c>
      <c r="D2779" s="65">
        <f>IF(ISNUMBER(MATCH(B2779,Holidays!$E$5:$E$134,0)),1,'Data Export'!C2779)</f>
        <v>6</v>
      </c>
      <c r="E2779" s="66">
        <v>18</v>
      </c>
      <c r="F2779" s="66" t="str">
        <f ca="1">OFFSET('ToU Table'!$B$6,'Data Export'!E2779-1,'Data Export'!D2779-1)</f>
        <v>Standard</v>
      </c>
      <c r="G2779" s="66">
        <v>299.91000000000003</v>
      </c>
      <c r="H2779" s="66">
        <v>299.91000000000003</v>
      </c>
      <c r="I2779" s="66">
        <v>54.5</v>
      </c>
    </row>
    <row r="2780" spans="2:9">
      <c r="B2780" s="64">
        <f t="shared" si="89"/>
        <v>45681</v>
      </c>
      <c r="C2780" s="65">
        <f t="shared" si="88"/>
        <v>6</v>
      </c>
      <c r="D2780" s="65">
        <f>IF(ISNUMBER(MATCH(B2780,Holidays!$E$5:$E$134,0)),1,'Data Export'!C2780)</f>
        <v>6</v>
      </c>
      <c r="E2780" s="66">
        <v>19</v>
      </c>
      <c r="F2780" s="66" t="str">
        <f ca="1">OFFSET('ToU Table'!$B$6,'Data Export'!E2780-1,'Data Export'!D2780-1)</f>
        <v>Peak</v>
      </c>
      <c r="G2780" s="66">
        <v>300.07</v>
      </c>
      <c r="H2780" s="66">
        <v>300.07</v>
      </c>
      <c r="I2780" s="66">
        <v>100</v>
      </c>
    </row>
    <row r="2781" spans="2:9">
      <c r="B2781" s="64">
        <f t="shared" si="89"/>
        <v>45681</v>
      </c>
      <c r="C2781" s="65">
        <f t="shared" si="88"/>
        <v>6</v>
      </c>
      <c r="D2781" s="65">
        <f>IF(ISNUMBER(MATCH(B2781,Holidays!$E$5:$E$134,0)),1,'Data Export'!C2781)</f>
        <v>6</v>
      </c>
      <c r="E2781" s="66">
        <v>20</v>
      </c>
      <c r="F2781" s="66" t="str">
        <f ca="1">OFFSET('ToU Table'!$B$6,'Data Export'!E2781-1,'Data Export'!D2781-1)</f>
        <v>Peak</v>
      </c>
      <c r="G2781" s="66">
        <v>300.08999999999997</v>
      </c>
      <c r="H2781" s="66">
        <v>300.08999999999997</v>
      </c>
      <c r="I2781" s="66">
        <v>80</v>
      </c>
    </row>
    <row r="2782" spans="2:9">
      <c r="B2782" s="64">
        <f t="shared" si="89"/>
        <v>45681</v>
      </c>
      <c r="C2782" s="65">
        <f t="shared" si="88"/>
        <v>6</v>
      </c>
      <c r="D2782" s="65">
        <f>IF(ISNUMBER(MATCH(B2782,Holidays!$E$5:$E$134,0)),1,'Data Export'!C2782)</f>
        <v>6</v>
      </c>
      <c r="E2782" s="66">
        <v>21</v>
      </c>
      <c r="F2782" s="66" t="str">
        <f ca="1">OFFSET('ToU Table'!$B$6,'Data Export'!E2782-1,'Data Export'!D2782-1)</f>
        <v>Peak</v>
      </c>
      <c r="G2782" s="66">
        <v>300.08999999999997</v>
      </c>
      <c r="H2782" s="66">
        <v>300.08999999999997</v>
      </c>
      <c r="I2782" s="66">
        <v>80</v>
      </c>
    </row>
    <row r="2783" spans="2:9">
      <c r="B2783" s="64">
        <f t="shared" si="89"/>
        <v>45681</v>
      </c>
      <c r="C2783" s="65">
        <f t="shared" si="88"/>
        <v>6</v>
      </c>
      <c r="D2783" s="65">
        <f>IF(ISNUMBER(MATCH(B2783,Holidays!$E$5:$E$134,0)),1,'Data Export'!C2783)</f>
        <v>6</v>
      </c>
      <c r="E2783" s="66">
        <v>22</v>
      </c>
      <c r="F2783" s="66" t="str">
        <f ca="1">OFFSET('ToU Table'!$B$6,'Data Export'!E2783-1,'Data Export'!D2783-1)</f>
        <v>Standard</v>
      </c>
      <c r="G2783" s="66">
        <v>219.95</v>
      </c>
      <c r="H2783" s="66">
        <v>219.95</v>
      </c>
      <c r="I2783" s="66">
        <v>50</v>
      </c>
    </row>
    <row r="2784" spans="2:9">
      <c r="B2784" s="64">
        <f t="shared" si="89"/>
        <v>45681</v>
      </c>
      <c r="C2784" s="65">
        <f t="shared" si="88"/>
        <v>6</v>
      </c>
      <c r="D2784" s="65">
        <f>IF(ISNUMBER(MATCH(B2784,Holidays!$E$5:$E$134,0)),1,'Data Export'!C2784)</f>
        <v>6</v>
      </c>
      <c r="E2784" s="66">
        <v>23</v>
      </c>
      <c r="F2784" s="66" t="str">
        <f ca="1">OFFSET('ToU Table'!$B$6,'Data Export'!E2784-1,'Data Export'!D2784-1)</f>
        <v>Off-peak</v>
      </c>
      <c r="G2784" s="66">
        <v>58.13</v>
      </c>
      <c r="H2784" s="66">
        <v>58.13</v>
      </c>
      <c r="I2784" s="66">
        <v>276</v>
      </c>
    </row>
    <row r="2785" spans="2:9">
      <c r="B2785" s="64">
        <f t="shared" si="89"/>
        <v>45681</v>
      </c>
      <c r="C2785" s="65">
        <f t="shared" si="88"/>
        <v>6</v>
      </c>
      <c r="D2785" s="65">
        <f>IF(ISNUMBER(MATCH(B2785,Holidays!$E$5:$E$134,0)),1,'Data Export'!C2785)</f>
        <v>6</v>
      </c>
      <c r="E2785" s="66">
        <v>24</v>
      </c>
      <c r="F2785" s="66" t="str">
        <f ca="1">OFFSET('ToU Table'!$B$6,'Data Export'!E2785-1,'Data Export'!D2785-1)</f>
        <v>Off-peak</v>
      </c>
      <c r="G2785" s="66">
        <v>58.14</v>
      </c>
      <c r="H2785" s="66">
        <v>58.14</v>
      </c>
      <c r="I2785" s="66">
        <v>324</v>
      </c>
    </row>
    <row r="2786" spans="2:9">
      <c r="B2786" s="64">
        <f t="shared" si="89"/>
        <v>45682</v>
      </c>
      <c r="C2786" s="65">
        <f t="shared" si="88"/>
        <v>7</v>
      </c>
      <c r="D2786" s="65">
        <f>IF(ISNUMBER(MATCH(B2786,Holidays!$E$5:$E$134,0)),1,'Data Export'!C2786)</f>
        <v>7</v>
      </c>
      <c r="E2786" s="66">
        <v>1</v>
      </c>
      <c r="F2786" s="66" t="str">
        <f ca="1">OFFSET('ToU Table'!$B$6,'Data Export'!E2786-1,'Data Export'!D2786-1)</f>
        <v>Off-peak</v>
      </c>
      <c r="G2786" s="66">
        <v>58.79</v>
      </c>
      <c r="H2786" s="66">
        <v>80.06</v>
      </c>
      <c r="I2786" s="66">
        <v>277</v>
      </c>
    </row>
    <row r="2787" spans="2:9">
      <c r="B2787" s="64">
        <f t="shared" si="89"/>
        <v>45682</v>
      </c>
      <c r="C2787" s="65">
        <f t="shared" si="88"/>
        <v>7</v>
      </c>
      <c r="D2787" s="65">
        <f>IF(ISNUMBER(MATCH(B2787,Holidays!$E$5:$E$134,0)),1,'Data Export'!C2787)</f>
        <v>7</v>
      </c>
      <c r="E2787" s="66">
        <v>2</v>
      </c>
      <c r="F2787" s="66" t="str">
        <f ca="1">OFFSET('ToU Table'!$B$6,'Data Export'!E2787-1,'Data Export'!D2787-1)</f>
        <v>Off-peak</v>
      </c>
      <c r="G2787" s="66">
        <v>58.73</v>
      </c>
      <c r="H2787" s="66">
        <v>80.069999999999993</v>
      </c>
      <c r="I2787" s="66">
        <v>267</v>
      </c>
    </row>
    <row r="2788" spans="2:9">
      <c r="B2788" s="64">
        <f t="shared" si="89"/>
        <v>45682</v>
      </c>
      <c r="C2788" s="65">
        <f t="shared" si="88"/>
        <v>7</v>
      </c>
      <c r="D2788" s="65">
        <f>IF(ISNUMBER(MATCH(B2788,Holidays!$E$5:$E$134,0)),1,'Data Export'!C2788)</f>
        <v>7</v>
      </c>
      <c r="E2788" s="66">
        <v>3</v>
      </c>
      <c r="F2788" s="66" t="str">
        <f ca="1">OFFSET('ToU Table'!$B$6,'Data Export'!E2788-1,'Data Export'!D2788-1)</f>
        <v>Off-peak</v>
      </c>
      <c r="G2788" s="66">
        <v>58.67</v>
      </c>
      <c r="H2788" s="66">
        <v>80.08</v>
      </c>
      <c r="I2788" s="66">
        <v>262</v>
      </c>
    </row>
    <row r="2789" spans="2:9">
      <c r="B2789" s="64">
        <f t="shared" si="89"/>
        <v>45682</v>
      </c>
      <c r="C2789" s="65">
        <f t="shared" si="88"/>
        <v>7</v>
      </c>
      <c r="D2789" s="65">
        <f>IF(ISNUMBER(MATCH(B2789,Holidays!$E$5:$E$134,0)),1,'Data Export'!C2789)</f>
        <v>7</v>
      </c>
      <c r="E2789" s="66">
        <v>4</v>
      </c>
      <c r="F2789" s="66" t="str">
        <f ca="1">OFFSET('ToU Table'!$B$6,'Data Export'!E2789-1,'Data Export'!D2789-1)</f>
        <v>Off-peak</v>
      </c>
      <c r="G2789" s="66">
        <v>58.67</v>
      </c>
      <c r="H2789" s="66">
        <v>80.069999999999993</v>
      </c>
      <c r="I2789" s="66">
        <v>267</v>
      </c>
    </row>
    <row r="2790" spans="2:9">
      <c r="B2790" s="64">
        <f t="shared" si="89"/>
        <v>45682</v>
      </c>
      <c r="C2790" s="65">
        <f t="shared" si="88"/>
        <v>7</v>
      </c>
      <c r="D2790" s="65">
        <f>IF(ISNUMBER(MATCH(B2790,Holidays!$E$5:$E$134,0)),1,'Data Export'!C2790)</f>
        <v>7</v>
      </c>
      <c r="E2790" s="66">
        <v>5</v>
      </c>
      <c r="F2790" s="66" t="str">
        <f ca="1">OFFSET('ToU Table'!$B$6,'Data Export'!E2790-1,'Data Export'!D2790-1)</f>
        <v>Off-peak</v>
      </c>
      <c r="G2790" s="66">
        <v>58.69</v>
      </c>
      <c r="H2790" s="66">
        <v>80.06</v>
      </c>
      <c r="I2790" s="66">
        <v>282</v>
      </c>
    </row>
    <row r="2791" spans="2:9">
      <c r="B2791" s="64">
        <f t="shared" si="89"/>
        <v>45682</v>
      </c>
      <c r="C2791" s="65">
        <f t="shared" si="88"/>
        <v>7</v>
      </c>
      <c r="D2791" s="65">
        <f>IF(ISNUMBER(MATCH(B2791,Holidays!$E$5:$E$134,0)),1,'Data Export'!C2791)</f>
        <v>7</v>
      </c>
      <c r="E2791" s="66">
        <v>6</v>
      </c>
      <c r="F2791" s="66" t="str">
        <f ca="1">OFFSET('ToU Table'!$B$6,'Data Export'!E2791-1,'Data Export'!D2791-1)</f>
        <v>Off-peak</v>
      </c>
      <c r="G2791" s="66">
        <v>58.82</v>
      </c>
      <c r="H2791" s="66">
        <v>80.099999999999994</v>
      </c>
      <c r="I2791" s="66">
        <v>227</v>
      </c>
    </row>
    <row r="2792" spans="2:9">
      <c r="B2792" s="64">
        <f t="shared" si="89"/>
        <v>45682</v>
      </c>
      <c r="C2792" s="65">
        <f t="shared" si="88"/>
        <v>7</v>
      </c>
      <c r="D2792" s="65">
        <f>IF(ISNUMBER(MATCH(B2792,Holidays!$E$5:$E$134,0)),1,'Data Export'!C2792)</f>
        <v>7</v>
      </c>
      <c r="E2792" s="66">
        <v>7</v>
      </c>
      <c r="F2792" s="66" t="str">
        <f ca="1">OFFSET('ToU Table'!$B$6,'Data Export'!E2792-1,'Data Export'!D2792-1)</f>
        <v>Off-peak</v>
      </c>
      <c r="G2792" s="66">
        <v>80.040000000000006</v>
      </c>
      <c r="H2792" s="66">
        <v>80.099999999999994</v>
      </c>
      <c r="I2792" s="66">
        <v>227</v>
      </c>
    </row>
    <row r="2793" spans="2:9">
      <c r="B2793" s="64">
        <f t="shared" si="89"/>
        <v>45682</v>
      </c>
      <c r="C2793" s="65">
        <f t="shared" si="88"/>
        <v>7</v>
      </c>
      <c r="D2793" s="65">
        <f>IF(ISNUMBER(MATCH(B2793,Holidays!$E$5:$E$134,0)),1,'Data Export'!C2793)</f>
        <v>7</v>
      </c>
      <c r="E2793" s="66">
        <v>8</v>
      </c>
      <c r="F2793" s="66" t="str">
        <f ca="1">OFFSET('ToU Table'!$B$6,'Data Export'!E2793-1,'Data Export'!D2793-1)</f>
        <v>Standard</v>
      </c>
      <c r="G2793" s="66">
        <v>89.96</v>
      </c>
      <c r="H2793" s="66">
        <v>89.96</v>
      </c>
      <c r="I2793" s="66">
        <v>197</v>
      </c>
    </row>
    <row r="2794" spans="2:9">
      <c r="B2794" s="64">
        <f t="shared" si="89"/>
        <v>45682</v>
      </c>
      <c r="C2794" s="65">
        <f t="shared" si="88"/>
        <v>7</v>
      </c>
      <c r="D2794" s="65">
        <f>IF(ISNUMBER(MATCH(B2794,Holidays!$E$5:$E$134,0)),1,'Data Export'!C2794)</f>
        <v>7</v>
      </c>
      <c r="E2794" s="66">
        <v>9</v>
      </c>
      <c r="F2794" s="66" t="str">
        <f ca="1">OFFSET('ToU Table'!$B$6,'Data Export'!E2794-1,'Data Export'!D2794-1)</f>
        <v>Standard</v>
      </c>
      <c r="G2794" s="66">
        <v>89.97</v>
      </c>
      <c r="H2794" s="66">
        <v>89.97</v>
      </c>
      <c r="I2794" s="66">
        <v>187</v>
      </c>
    </row>
    <row r="2795" spans="2:9">
      <c r="B2795" s="64">
        <f t="shared" si="89"/>
        <v>45682</v>
      </c>
      <c r="C2795" s="65">
        <f t="shared" ref="C2795:C2858" si="90">WEEKDAY(B2795)</f>
        <v>7</v>
      </c>
      <c r="D2795" s="65">
        <f>IF(ISNUMBER(MATCH(B2795,Holidays!$E$5:$E$134,0)),1,'Data Export'!C2795)</f>
        <v>7</v>
      </c>
      <c r="E2795" s="66">
        <v>10</v>
      </c>
      <c r="F2795" s="66" t="str">
        <f ca="1">OFFSET('ToU Table'!$B$6,'Data Export'!E2795-1,'Data Export'!D2795-1)</f>
        <v>Standard</v>
      </c>
      <c r="G2795" s="66">
        <v>89.98</v>
      </c>
      <c r="H2795" s="66">
        <v>89.98</v>
      </c>
      <c r="I2795" s="66">
        <v>177</v>
      </c>
    </row>
    <row r="2796" spans="2:9">
      <c r="B2796" s="64">
        <f t="shared" si="89"/>
        <v>45682</v>
      </c>
      <c r="C2796" s="65">
        <f t="shared" si="90"/>
        <v>7</v>
      </c>
      <c r="D2796" s="65">
        <f>IF(ISNUMBER(MATCH(B2796,Holidays!$E$5:$E$134,0)),1,'Data Export'!C2796)</f>
        <v>7</v>
      </c>
      <c r="E2796" s="66">
        <v>11</v>
      </c>
      <c r="F2796" s="66" t="str">
        <f ca="1">OFFSET('ToU Table'!$B$6,'Data Export'!E2796-1,'Data Export'!D2796-1)</f>
        <v>Standard</v>
      </c>
      <c r="G2796" s="66">
        <v>101</v>
      </c>
      <c r="H2796" s="66">
        <v>101</v>
      </c>
      <c r="I2796" s="66">
        <v>279.10000000000002</v>
      </c>
    </row>
    <row r="2797" spans="2:9">
      <c r="B2797" s="64">
        <f t="shared" si="89"/>
        <v>45682</v>
      </c>
      <c r="C2797" s="65">
        <f t="shared" si="90"/>
        <v>7</v>
      </c>
      <c r="D2797" s="65">
        <f>IF(ISNUMBER(MATCH(B2797,Holidays!$E$5:$E$134,0)),1,'Data Export'!C2797)</f>
        <v>7</v>
      </c>
      <c r="E2797" s="66">
        <v>12</v>
      </c>
      <c r="F2797" s="66" t="str">
        <f ca="1">OFFSET('ToU Table'!$B$6,'Data Export'!E2797-1,'Data Export'!D2797-1)</f>
        <v>Standard</v>
      </c>
      <c r="G2797" s="66">
        <v>100.94</v>
      </c>
      <c r="H2797" s="66">
        <v>100.94</v>
      </c>
      <c r="I2797" s="66">
        <v>294</v>
      </c>
    </row>
    <row r="2798" spans="2:9">
      <c r="B2798" s="64">
        <f t="shared" si="89"/>
        <v>45682</v>
      </c>
      <c r="C2798" s="65">
        <f t="shared" si="90"/>
        <v>7</v>
      </c>
      <c r="D2798" s="65">
        <f>IF(ISNUMBER(MATCH(B2798,Holidays!$E$5:$E$134,0)),1,'Data Export'!C2798)</f>
        <v>7</v>
      </c>
      <c r="E2798" s="66">
        <v>13</v>
      </c>
      <c r="F2798" s="66" t="str">
        <f ca="1">OFFSET('ToU Table'!$B$6,'Data Export'!E2798-1,'Data Export'!D2798-1)</f>
        <v>Off-peak</v>
      </c>
      <c r="G2798" s="66">
        <v>80.989999999999995</v>
      </c>
      <c r="H2798" s="66">
        <v>81</v>
      </c>
      <c r="I2798" s="66">
        <v>307</v>
      </c>
    </row>
    <row r="2799" spans="2:9">
      <c r="B2799" s="64">
        <f t="shared" si="89"/>
        <v>45682</v>
      </c>
      <c r="C2799" s="65">
        <f t="shared" si="90"/>
        <v>7</v>
      </c>
      <c r="D2799" s="65">
        <f>IF(ISNUMBER(MATCH(B2799,Holidays!$E$5:$E$134,0)),1,'Data Export'!C2799)</f>
        <v>7</v>
      </c>
      <c r="E2799" s="66">
        <v>14</v>
      </c>
      <c r="F2799" s="66" t="str">
        <f ca="1">OFFSET('ToU Table'!$B$6,'Data Export'!E2799-1,'Data Export'!D2799-1)</f>
        <v>Off-peak</v>
      </c>
      <c r="G2799" s="66">
        <v>67.25</v>
      </c>
      <c r="H2799" s="66">
        <v>81</v>
      </c>
      <c r="I2799" s="66">
        <v>307</v>
      </c>
    </row>
    <row r="2800" spans="2:9">
      <c r="B2800" s="64">
        <f t="shared" si="89"/>
        <v>45682</v>
      </c>
      <c r="C2800" s="65">
        <f t="shared" si="90"/>
        <v>7</v>
      </c>
      <c r="D2800" s="65">
        <f>IF(ISNUMBER(MATCH(B2800,Holidays!$E$5:$E$134,0)),1,'Data Export'!C2800)</f>
        <v>7</v>
      </c>
      <c r="E2800" s="66">
        <v>15</v>
      </c>
      <c r="F2800" s="66" t="str">
        <f ca="1">OFFSET('ToU Table'!$B$6,'Data Export'!E2800-1,'Data Export'!D2800-1)</f>
        <v>Off-peak</v>
      </c>
      <c r="G2800" s="66">
        <v>80.989999999999995</v>
      </c>
      <c r="H2800" s="66">
        <v>81</v>
      </c>
      <c r="I2800" s="66">
        <v>307</v>
      </c>
    </row>
    <row r="2801" spans="2:9">
      <c r="B2801" s="64">
        <f t="shared" si="89"/>
        <v>45682</v>
      </c>
      <c r="C2801" s="65">
        <f t="shared" si="90"/>
        <v>7</v>
      </c>
      <c r="D2801" s="65">
        <f>IF(ISNUMBER(MATCH(B2801,Holidays!$E$5:$E$134,0)),1,'Data Export'!C2801)</f>
        <v>7</v>
      </c>
      <c r="E2801" s="66">
        <v>16</v>
      </c>
      <c r="F2801" s="66" t="str">
        <f ca="1">OFFSET('ToU Table'!$B$6,'Data Export'!E2801-1,'Data Export'!D2801-1)</f>
        <v>Off-peak</v>
      </c>
      <c r="G2801" s="66">
        <v>80.989999999999995</v>
      </c>
      <c r="H2801" s="66">
        <v>81</v>
      </c>
      <c r="I2801" s="66">
        <v>307</v>
      </c>
    </row>
    <row r="2802" spans="2:9">
      <c r="B2802" s="64">
        <f t="shared" si="89"/>
        <v>45682</v>
      </c>
      <c r="C2802" s="65">
        <f t="shared" si="90"/>
        <v>7</v>
      </c>
      <c r="D2802" s="65">
        <f>IF(ISNUMBER(MATCH(B2802,Holidays!$E$5:$E$134,0)),1,'Data Export'!C2802)</f>
        <v>7</v>
      </c>
      <c r="E2802" s="66">
        <v>17</v>
      </c>
      <c r="F2802" s="66" t="str">
        <f ca="1">OFFSET('ToU Table'!$B$6,'Data Export'!E2802-1,'Data Export'!D2802-1)</f>
        <v>Off-peak</v>
      </c>
      <c r="G2802" s="66">
        <v>91</v>
      </c>
      <c r="H2802" s="66">
        <v>121</v>
      </c>
      <c r="I2802" s="66">
        <v>276</v>
      </c>
    </row>
    <row r="2803" spans="2:9">
      <c r="B2803" s="64">
        <f t="shared" si="89"/>
        <v>45682</v>
      </c>
      <c r="C2803" s="65">
        <f t="shared" si="90"/>
        <v>7</v>
      </c>
      <c r="D2803" s="65">
        <f>IF(ISNUMBER(MATCH(B2803,Holidays!$E$5:$E$134,0)),1,'Data Export'!C2803)</f>
        <v>7</v>
      </c>
      <c r="E2803" s="66">
        <v>18</v>
      </c>
      <c r="F2803" s="66" t="str">
        <f ca="1">OFFSET('ToU Table'!$B$6,'Data Export'!E2803-1,'Data Export'!D2803-1)</f>
        <v>Off-peak</v>
      </c>
      <c r="G2803" s="66">
        <v>121</v>
      </c>
      <c r="H2803" s="66">
        <v>121</v>
      </c>
      <c r="I2803" s="66">
        <v>215</v>
      </c>
    </row>
    <row r="2804" spans="2:9">
      <c r="B2804" s="64">
        <f t="shared" si="89"/>
        <v>45682</v>
      </c>
      <c r="C2804" s="65">
        <f t="shared" si="90"/>
        <v>7</v>
      </c>
      <c r="D2804" s="65">
        <f>IF(ISNUMBER(MATCH(B2804,Holidays!$E$5:$E$134,0)),1,'Data Export'!C2804)</f>
        <v>7</v>
      </c>
      <c r="E2804" s="66">
        <v>19</v>
      </c>
      <c r="F2804" s="66" t="str">
        <f ca="1">OFFSET('ToU Table'!$B$6,'Data Export'!E2804-1,'Data Export'!D2804-1)</f>
        <v>Standard</v>
      </c>
      <c r="G2804" s="66">
        <v>266.16000000000003</v>
      </c>
      <c r="H2804" s="66">
        <v>266.16000000000003</v>
      </c>
      <c r="I2804" s="66">
        <v>193</v>
      </c>
    </row>
    <row r="2805" spans="2:9">
      <c r="B2805" s="64">
        <f t="shared" si="89"/>
        <v>45682</v>
      </c>
      <c r="C2805" s="65">
        <f t="shared" si="90"/>
        <v>7</v>
      </c>
      <c r="D2805" s="65">
        <f>IF(ISNUMBER(MATCH(B2805,Holidays!$E$5:$E$134,0)),1,'Data Export'!C2805)</f>
        <v>7</v>
      </c>
      <c r="E2805" s="66">
        <v>20</v>
      </c>
      <c r="F2805" s="66" t="str">
        <f ca="1">OFFSET('ToU Table'!$B$6,'Data Export'!E2805-1,'Data Export'!D2805-1)</f>
        <v>Standard</v>
      </c>
      <c r="G2805" s="66">
        <v>300.07</v>
      </c>
      <c r="H2805" s="66">
        <v>300.07</v>
      </c>
      <c r="I2805" s="66">
        <v>120</v>
      </c>
    </row>
    <row r="2806" spans="2:9">
      <c r="B2806" s="64">
        <f t="shared" si="89"/>
        <v>45682</v>
      </c>
      <c r="C2806" s="65">
        <f t="shared" si="90"/>
        <v>7</v>
      </c>
      <c r="D2806" s="65">
        <f>IF(ISNUMBER(MATCH(B2806,Holidays!$E$5:$E$134,0)),1,'Data Export'!C2806)</f>
        <v>7</v>
      </c>
      <c r="E2806" s="66">
        <v>21</v>
      </c>
      <c r="F2806" s="66" t="str">
        <f ca="1">OFFSET('ToU Table'!$B$6,'Data Export'!E2806-1,'Data Export'!D2806-1)</f>
        <v>Off-peak</v>
      </c>
      <c r="G2806" s="66">
        <v>120.99</v>
      </c>
      <c r="H2806" s="66">
        <v>120.99</v>
      </c>
      <c r="I2806" s="66">
        <v>85</v>
      </c>
    </row>
    <row r="2807" spans="2:9">
      <c r="B2807" s="64">
        <f t="shared" si="89"/>
        <v>45682</v>
      </c>
      <c r="C2807" s="65">
        <f t="shared" si="90"/>
        <v>7</v>
      </c>
      <c r="D2807" s="65">
        <f>IF(ISNUMBER(MATCH(B2807,Holidays!$E$5:$E$134,0)),1,'Data Export'!C2807)</f>
        <v>7</v>
      </c>
      <c r="E2807" s="66">
        <v>22</v>
      </c>
      <c r="F2807" s="66" t="str">
        <f ca="1">OFFSET('ToU Table'!$B$6,'Data Export'!E2807-1,'Data Export'!D2807-1)</f>
        <v>Off-peak</v>
      </c>
      <c r="G2807" s="66">
        <v>80.08</v>
      </c>
      <c r="H2807" s="66">
        <v>80.099999999999994</v>
      </c>
      <c r="I2807" s="66">
        <v>250</v>
      </c>
    </row>
    <row r="2808" spans="2:9">
      <c r="B2808" s="64">
        <f t="shared" si="89"/>
        <v>45682</v>
      </c>
      <c r="C2808" s="65">
        <f t="shared" si="90"/>
        <v>7</v>
      </c>
      <c r="D2808" s="65">
        <f>IF(ISNUMBER(MATCH(B2808,Holidays!$E$5:$E$134,0)),1,'Data Export'!C2808)</f>
        <v>7</v>
      </c>
      <c r="E2808" s="66">
        <v>23</v>
      </c>
      <c r="F2808" s="66" t="str">
        <f ca="1">OFFSET('ToU Table'!$B$6,'Data Export'!E2808-1,'Data Export'!D2808-1)</f>
        <v>Off-peak</v>
      </c>
      <c r="G2808" s="66">
        <v>75.069999999999993</v>
      </c>
      <c r="H2808" s="66">
        <v>80.06</v>
      </c>
      <c r="I2808" s="66">
        <v>337</v>
      </c>
    </row>
    <row r="2809" spans="2:9">
      <c r="B2809" s="64">
        <f t="shared" si="89"/>
        <v>45682</v>
      </c>
      <c r="C2809" s="65">
        <f t="shared" si="90"/>
        <v>7</v>
      </c>
      <c r="D2809" s="65">
        <f>IF(ISNUMBER(MATCH(B2809,Holidays!$E$5:$E$134,0)),1,'Data Export'!C2809)</f>
        <v>7</v>
      </c>
      <c r="E2809" s="66">
        <v>24</v>
      </c>
      <c r="F2809" s="66" t="str">
        <f ca="1">OFFSET('ToU Table'!$B$6,'Data Export'!E2809-1,'Data Export'!D2809-1)</f>
        <v>Off-peak</v>
      </c>
      <c r="G2809" s="66">
        <v>60.01</v>
      </c>
      <c r="H2809" s="66">
        <v>80.069999999999993</v>
      </c>
      <c r="I2809" s="66">
        <v>287</v>
      </c>
    </row>
    <row r="2810" spans="2:9">
      <c r="B2810" s="64">
        <f t="shared" si="89"/>
        <v>45683</v>
      </c>
      <c r="C2810" s="65">
        <f t="shared" si="90"/>
        <v>1</v>
      </c>
      <c r="D2810" s="65">
        <f>IF(ISNUMBER(MATCH(B2810,Holidays!$E$5:$E$134,0)),1,'Data Export'!C2810)</f>
        <v>1</v>
      </c>
      <c r="E2810" s="66">
        <v>1</v>
      </c>
      <c r="F2810" s="66" t="str">
        <f ca="1">OFFSET('ToU Table'!$B$6,'Data Export'!E2810-1,'Data Export'!D2810-1)</f>
        <v>Off-peak</v>
      </c>
      <c r="G2810" s="66">
        <v>58.81</v>
      </c>
      <c r="H2810" s="66">
        <v>80.08</v>
      </c>
      <c r="I2810" s="66">
        <v>262</v>
      </c>
    </row>
    <row r="2811" spans="2:9">
      <c r="B2811" s="64">
        <f t="shared" si="89"/>
        <v>45683</v>
      </c>
      <c r="C2811" s="65">
        <f t="shared" si="90"/>
        <v>1</v>
      </c>
      <c r="D2811" s="65">
        <f>IF(ISNUMBER(MATCH(B2811,Holidays!$E$5:$E$134,0)),1,'Data Export'!C2811)</f>
        <v>1</v>
      </c>
      <c r="E2811" s="66">
        <v>2</v>
      </c>
      <c r="F2811" s="66" t="str">
        <f ca="1">OFFSET('ToU Table'!$B$6,'Data Export'!E2811-1,'Data Export'!D2811-1)</f>
        <v>Off-peak</v>
      </c>
      <c r="G2811" s="66">
        <v>58.73</v>
      </c>
      <c r="H2811" s="66">
        <v>80.09</v>
      </c>
      <c r="I2811" s="66">
        <v>247</v>
      </c>
    </row>
    <row r="2812" spans="2:9">
      <c r="B2812" s="64">
        <f t="shared" si="89"/>
        <v>45683</v>
      </c>
      <c r="C2812" s="65">
        <f t="shared" si="90"/>
        <v>1</v>
      </c>
      <c r="D2812" s="65">
        <f>IF(ISNUMBER(MATCH(B2812,Holidays!$E$5:$E$134,0)),1,'Data Export'!C2812)</f>
        <v>1</v>
      </c>
      <c r="E2812" s="66">
        <v>3</v>
      </c>
      <c r="F2812" s="66" t="str">
        <f ca="1">OFFSET('ToU Table'!$B$6,'Data Export'!E2812-1,'Data Export'!D2812-1)</f>
        <v>Off-peak</v>
      </c>
      <c r="G2812" s="66">
        <v>58.65</v>
      </c>
      <c r="H2812" s="66">
        <v>80.09</v>
      </c>
      <c r="I2812" s="66">
        <v>242</v>
      </c>
    </row>
    <row r="2813" spans="2:9">
      <c r="B2813" s="64">
        <f t="shared" si="89"/>
        <v>45683</v>
      </c>
      <c r="C2813" s="65">
        <f t="shared" si="90"/>
        <v>1</v>
      </c>
      <c r="D2813" s="65">
        <f>IF(ISNUMBER(MATCH(B2813,Holidays!$E$5:$E$134,0)),1,'Data Export'!C2813)</f>
        <v>1</v>
      </c>
      <c r="E2813" s="66">
        <v>4</v>
      </c>
      <c r="F2813" s="66" t="str">
        <f ca="1">OFFSET('ToU Table'!$B$6,'Data Export'!E2813-1,'Data Export'!D2813-1)</f>
        <v>Off-peak</v>
      </c>
      <c r="G2813" s="66">
        <v>58.65</v>
      </c>
      <c r="H2813" s="66">
        <v>80.09</v>
      </c>
      <c r="I2813" s="66">
        <v>242</v>
      </c>
    </row>
    <row r="2814" spans="2:9">
      <c r="B2814" s="64">
        <f t="shared" si="89"/>
        <v>45683</v>
      </c>
      <c r="C2814" s="65">
        <f t="shared" si="90"/>
        <v>1</v>
      </c>
      <c r="D2814" s="65">
        <f>IF(ISNUMBER(MATCH(B2814,Holidays!$E$5:$E$134,0)),1,'Data Export'!C2814)</f>
        <v>1</v>
      </c>
      <c r="E2814" s="66">
        <v>5</v>
      </c>
      <c r="F2814" s="66" t="str">
        <f ca="1">OFFSET('ToU Table'!$B$6,'Data Export'!E2814-1,'Data Export'!D2814-1)</f>
        <v>Off-peak</v>
      </c>
      <c r="G2814" s="66">
        <v>58.67</v>
      </c>
      <c r="H2814" s="66">
        <v>80.08</v>
      </c>
      <c r="I2814" s="66">
        <v>252</v>
      </c>
    </row>
    <row r="2815" spans="2:9">
      <c r="B2815" s="64">
        <f t="shared" si="89"/>
        <v>45683</v>
      </c>
      <c r="C2815" s="65">
        <f t="shared" si="90"/>
        <v>1</v>
      </c>
      <c r="D2815" s="65">
        <f>IF(ISNUMBER(MATCH(B2815,Holidays!$E$5:$E$134,0)),1,'Data Export'!C2815)</f>
        <v>1</v>
      </c>
      <c r="E2815" s="66">
        <v>6</v>
      </c>
      <c r="F2815" s="66" t="str">
        <f ca="1">OFFSET('ToU Table'!$B$6,'Data Export'!E2815-1,'Data Export'!D2815-1)</f>
        <v>Off-peak</v>
      </c>
      <c r="G2815" s="66">
        <v>58.8</v>
      </c>
      <c r="H2815" s="66">
        <v>80.099999999999994</v>
      </c>
      <c r="I2815" s="66">
        <v>227</v>
      </c>
    </row>
    <row r="2816" spans="2:9">
      <c r="B2816" s="64">
        <f t="shared" si="89"/>
        <v>45683</v>
      </c>
      <c r="C2816" s="65">
        <f t="shared" si="90"/>
        <v>1</v>
      </c>
      <c r="D2816" s="65">
        <f>IF(ISNUMBER(MATCH(B2816,Holidays!$E$5:$E$134,0)),1,'Data Export'!C2816)</f>
        <v>1</v>
      </c>
      <c r="E2816" s="66">
        <v>7</v>
      </c>
      <c r="F2816" s="66" t="str">
        <f ca="1">OFFSET('ToU Table'!$B$6,'Data Export'!E2816-1,'Data Export'!D2816-1)</f>
        <v>Off-peak</v>
      </c>
      <c r="G2816" s="66">
        <v>58.75</v>
      </c>
      <c r="H2816" s="66">
        <v>80.099999999999994</v>
      </c>
      <c r="I2816" s="66">
        <v>227</v>
      </c>
    </row>
    <row r="2817" spans="2:9">
      <c r="B2817" s="64">
        <f t="shared" si="89"/>
        <v>45683</v>
      </c>
      <c r="C2817" s="65">
        <f t="shared" si="90"/>
        <v>1</v>
      </c>
      <c r="D2817" s="65">
        <f>IF(ISNUMBER(MATCH(B2817,Holidays!$E$5:$E$134,0)),1,'Data Export'!C2817)</f>
        <v>1</v>
      </c>
      <c r="E2817" s="66">
        <v>8</v>
      </c>
      <c r="F2817" s="66" t="str">
        <f ca="1">OFFSET('ToU Table'!$B$6,'Data Export'!E2817-1,'Data Export'!D2817-1)</f>
        <v>Off-peak</v>
      </c>
      <c r="G2817" s="66">
        <v>50</v>
      </c>
      <c r="H2817" s="66">
        <v>50</v>
      </c>
      <c r="I2817" s="66">
        <v>315</v>
      </c>
    </row>
    <row r="2818" spans="2:9">
      <c r="B2818" s="64">
        <f t="shared" si="89"/>
        <v>45683</v>
      </c>
      <c r="C2818" s="65">
        <f t="shared" si="90"/>
        <v>1</v>
      </c>
      <c r="D2818" s="65">
        <f>IF(ISNUMBER(MATCH(B2818,Holidays!$E$5:$E$134,0)),1,'Data Export'!C2818)</f>
        <v>1</v>
      </c>
      <c r="E2818" s="66">
        <v>9</v>
      </c>
      <c r="F2818" s="66" t="str">
        <f ca="1">OFFSET('ToU Table'!$B$6,'Data Export'!E2818-1,'Data Export'!D2818-1)</f>
        <v>Off-peak</v>
      </c>
      <c r="G2818" s="66">
        <v>50</v>
      </c>
      <c r="H2818" s="66">
        <v>50</v>
      </c>
      <c r="I2818" s="66">
        <v>304</v>
      </c>
    </row>
    <row r="2819" spans="2:9">
      <c r="B2819" s="64">
        <f t="shared" ref="B2819:B2882" si="91">B2795+1</f>
        <v>45683</v>
      </c>
      <c r="C2819" s="65">
        <f t="shared" si="90"/>
        <v>1</v>
      </c>
      <c r="D2819" s="65">
        <f>IF(ISNUMBER(MATCH(B2819,Holidays!$E$5:$E$134,0)),1,'Data Export'!C2819)</f>
        <v>1</v>
      </c>
      <c r="E2819" s="66">
        <v>10</v>
      </c>
      <c r="F2819" s="66" t="str">
        <f ca="1">OFFSET('ToU Table'!$B$6,'Data Export'!E2819-1,'Data Export'!D2819-1)</f>
        <v>Off-peak</v>
      </c>
      <c r="G2819" s="66">
        <v>60.01</v>
      </c>
      <c r="H2819" s="66">
        <v>60.01</v>
      </c>
      <c r="I2819" s="66">
        <v>286</v>
      </c>
    </row>
    <row r="2820" spans="2:9">
      <c r="B2820" s="64">
        <f t="shared" si="91"/>
        <v>45683</v>
      </c>
      <c r="C2820" s="65">
        <f t="shared" si="90"/>
        <v>1</v>
      </c>
      <c r="D2820" s="65">
        <f>IF(ISNUMBER(MATCH(B2820,Holidays!$E$5:$E$134,0)),1,'Data Export'!C2820)</f>
        <v>1</v>
      </c>
      <c r="E2820" s="66">
        <v>11</v>
      </c>
      <c r="F2820" s="66" t="str">
        <f ca="1">OFFSET('ToU Table'!$B$6,'Data Export'!E2820-1,'Data Export'!D2820-1)</f>
        <v>Off-peak</v>
      </c>
      <c r="G2820" s="66">
        <v>60.1</v>
      </c>
      <c r="H2820" s="66">
        <v>81</v>
      </c>
      <c r="I2820" s="66">
        <v>334.7</v>
      </c>
    </row>
    <row r="2821" spans="2:9">
      <c r="B2821" s="64">
        <f t="shared" si="91"/>
        <v>45683</v>
      </c>
      <c r="C2821" s="65">
        <f t="shared" si="90"/>
        <v>1</v>
      </c>
      <c r="D2821" s="65">
        <f>IF(ISNUMBER(MATCH(B2821,Holidays!$E$5:$E$134,0)),1,'Data Export'!C2821)</f>
        <v>1</v>
      </c>
      <c r="E2821" s="66">
        <v>12</v>
      </c>
      <c r="F2821" s="66" t="str">
        <f ca="1">OFFSET('ToU Table'!$B$6,'Data Export'!E2821-1,'Data Export'!D2821-1)</f>
        <v>Off-peak</v>
      </c>
      <c r="G2821" s="66">
        <v>60.07</v>
      </c>
      <c r="H2821" s="66">
        <v>80.989999999999995</v>
      </c>
      <c r="I2821" s="66">
        <v>344.7</v>
      </c>
    </row>
    <row r="2822" spans="2:9">
      <c r="B2822" s="64">
        <f t="shared" si="91"/>
        <v>45683</v>
      </c>
      <c r="C2822" s="65">
        <f t="shared" si="90"/>
        <v>1</v>
      </c>
      <c r="D2822" s="65">
        <f>IF(ISNUMBER(MATCH(B2822,Holidays!$E$5:$E$134,0)),1,'Data Export'!C2822)</f>
        <v>1</v>
      </c>
      <c r="E2822" s="66">
        <v>13</v>
      </c>
      <c r="F2822" s="66" t="str">
        <f ca="1">OFFSET('ToU Table'!$B$6,'Data Export'!E2822-1,'Data Export'!D2822-1)</f>
        <v>Off-peak</v>
      </c>
      <c r="G2822" s="66">
        <v>60.07</v>
      </c>
      <c r="H2822" s="66">
        <v>80.989999999999995</v>
      </c>
      <c r="I2822" s="66">
        <v>307</v>
      </c>
    </row>
    <row r="2823" spans="2:9">
      <c r="B2823" s="64">
        <f t="shared" si="91"/>
        <v>45683</v>
      </c>
      <c r="C2823" s="65">
        <f t="shared" si="90"/>
        <v>1</v>
      </c>
      <c r="D2823" s="65">
        <f>IF(ISNUMBER(MATCH(B2823,Holidays!$E$5:$E$134,0)),1,'Data Export'!C2823)</f>
        <v>1</v>
      </c>
      <c r="E2823" s="66">
        <v>14</v>
      </c>
      <c r="F2823" s="66" t="str">
        <f ca="1">OFFSET('ToU Table'!$B$6,'Data Export'!E2823-1,'Data Export'!D2823-1)</f>
        <v>Off-peak</v>
      </c>
      <c r="G2823" s="66">
        <v>60.09</v>
      </c>
      <c r="H2823" s="66">
        <v>80.989999999999995</v>
      </c>
      <c r="I2823" s="66">
        <v>307</v>
      </c>
    </row>
    <row r="2824" spans="2:9">
      <c r="B2824" s="64">
        <f t="shared" si="91"/>
        <v>45683</v>
      </c>
      <c r="C2824" s="65">
        <f t="shared" si="90"/>
        <v>1</v>
      </c>
      <c r="D2824" s="65">
        <f>IF(ISNUMBER(MATCH(B2824,Holidays!$E$5:$E$134,0)),1,'Data Export'!C2824)</f>
        <v>1</v>
      </c>
      <c r="E2824" s="66">
        <v>15</v>
      </c>
      <c r="F2824" s="66" t="str">
        <f ca="1">OFFSET('ToU Table'!$B$6,'Data Export'!E2824-1,'Data Export'!D2824-1)</f>
        <v>Off-peak</v>
      </c>
      <c r="G2824" s="66">
        <v>74.33</v>
      </c>
      <c r="H2824" s="66">
        <v>81</v>
      </c>
      <c r="I2824" s="66">
        <v>307</v>
      </c>
    </row>
    <row r="2825" spans="2:9">
      <c r="B2825" s="64">
        <f t="shared" si="91"/>
        <v>45683</v>
      </c>
      <c r="C2825" s="65">
        <f t="shared" si="90"/>
        <v>1</v>
      </c>
      <c r="D2825" s="65">
        <f>IF(ISNUMBER(MATCH(B2825,Holidays!$E$5:$E$134,0)),1,'Data Export'!C2825)</f>
        <v>1</v>
      </c>
      <c r="E2825" s="66">
        <v>16</v>
      </c>
      <c r="F2825" s="66" t="str">
        <f ca="1">OFFSET('ToU Table'!$B$6,'Data Export'!E2825-1,'Data Export'!D2825-1)</f>
        <v>Off-peak</v>
      </c>
      <c r="G2825" s="66">
        <v>80.989999999999995</v>
      </c>
      <c r="H2825" s="66">
        <v>81</v>
      </c>
      <c r="I2825" s="66">
        <v>307</v>
      </c>
    </row>
    <row r="2826" spans="2:9">
      <c r="B2826" s="64">
        <f t="shared" si="91"/>
        <v>45683</v>
      </c>
      <c r="C2826" s="65">
        <f t="shared" si="90"/>
        <v>1</v>
      </c>
      <c r="D2826" s="65">
        <f>IF(ISNUMBER(MATCH(B2826,Holidays!$E$5:$E$134,0)),1,'Data Export'!C2826)</f>
        <v>1</v>
      </c>
      <c r="E2826" s="66">
        <v>17</v>
      </c>
      <c r="F2826" s="66" t="str">
        <f ca="1">OFFSET('ToU Table'!$B$6,'Data Export'!E2826-1,'Data Export'!D2826-1)</f>
        <v>Off-peak</v>
      </c>
      <c r="G2826" s="66">
        <v>91</v>
      </c>
      <c r="H2826" s="66">
        <v>121</v>
      </c>
      <c r="I2826" s="66">
        <v>226</v>
      </c>
    </row>
    <row r="2827" spans="2:9">
      <c r="B2827" s="64">
        <f t="shared" si="91"/>
        <v>45683</v>
      </c>
      <c r="C2827" s="65">
        <f t="shared" si="90"/>
        <v>1</v>
      </c>
      <c r="D2827" s="65">
        <f>IF(ISNUMBER(MATCH(B2827,Holidays!$E$5:$E$134,0)),1,'Data Export'!C2827)</f>
        <v>1</v>
      </c>
      <c r="E2827" s="66">
        <v>18</v>
      </c>
      <c r="F2827" s="66" t="str">
        <f ca="1">OFFSET('ToU Table'!$B$6,'Data Export'!E2827-1,'Data Export'!D2827-1)</f>
        <v>Off-peak</v>
      </c>
      <c r="G2827" s="66">
        <v>110.99</v>
      </c>
      <c r="H2827" s="66">
        <v>121</v>
      </c>
      <c r="I2827" s="66">
        <v>227</v>
      </c>
    </row>
    <row r="2828" spans="2:9">
      <c r="B2828" s="64">
        <f t="shared" si="91"/>
        <v>45683</v>
      </c>
      <c r="C2828" s="65">
        <f t="shared" si="90"/>
        <v>1</v>
      </c>
      <c r="D2828" s="65">
        <f>IF(ISNUMBER(MATCH(B2828,Holidays!$E$5:$E$134,0)),1,'Data Export'!C2828)</f>
        <v>1</v>
      </c>
      <c r="E2828" s="66">
        <v>19</v>
      </c>
      <c r="F2828" s="66" t="str">
        <f ca="1">OFFSET('ToU Table'!$B$6,'Data Export'!E2828-1,'Data Export'!D2828-1)</f>
        <v>Off-peak</v>
      </c>
      <c r="G2828" s="66">
        <v>300.02999999999997</v>
      </c>
      <c r="H2828" s="66">
        <v>300.02999999999997</v>
      </c>
      <c r="I2828" s="66">
        <v>155</v>
      </c>
    </row>
    <row r="2829" spans="2:9">
      <c r="B2829" s="64">
        <f t="shared" si="91"/>
        <v>45683</v>
      </c>
      <c r="C2829" s="65">
        <f t="shared" si="90"/>
        <v>1</v>
      </c>
      <c r="D2829" s="65">
        <f>IF(ISNUMBER(MATCH(B2829,Holidays!$E$5:$E$134,0)),1,'Data Export'!C2829)</f>
        <v>1</v>
      </c>
      <c r="E2829" s="66">
        <v>20</v>
      </c>
      <c r="F2829" s="66" t="str">
        <f ca="1">OFFSET('ToU Table'!$B$6,'Data Export'!E2829-1,'Data Export'!D2829-1)</f>
        <v>Off-peak</v>
      </c>
      <c r="G2829" s="66">
        <v>300.07</v>
      </c>
      <c r="H2829" s="66">
        <v>300.07</v>
      </c>
      <c r="I2829" s="66">
        <v>120</v>
      </c>
    </row>
    <row r="2830" spans="2:9">
      <c r="B2830" s="64">
        <f t="shared" si="91"/>
        <v>45683</v>
      </c>
      <c r="C2830" s="65">
        <f t="shared" si="90"/>
        <v>1</v>
      </c>
      <c r="D2830" s="65">
        <f>IF(ISNUMBER(MATCH(B2830,Holidays!$E$5:$E$134,0)),1,'Data Export'!C2830)</f>
        <v>1</v>
      </c>
      <c r="E2830" s="66">
        <v>21</v>
      </c>
      <c r="F2830" s="66" t="str">
        <f ca="1">OFFSET('ToU Table'!$B$6,'Data Export'!E2830-1,'Data Export'!D2830-1)</f>
        <v>Off-peak</v>
      </c>
      <c r="G2830" s="66">
        <v>121</v>
      </c>
      <c r="H2830" s="66">
        <v>121</v>
      </c>
      <c r="I2830" s="66">
        <v>71</v>
      </c>
    </row>
    <row r="2831" spans="2:9">
      <c r="B2831" s="64">
        <f t="shared" si="91"/>
        <v>45683</v>
      </c>
      <c r="C2831" s="65">
        <f t="shared" si="90"/>
        <v>1</v>
      </c>
      <c r="D2831" s="65">
        <f>IF(ISNUMBER(MATCH(B2831,Holidays!$E$5:$E$134,0)),1,'Data Export'!C2831)</f>
        <v>1</v>
      </c>
      <c r="E2831" s="66">
        <v>22</v>
      </c>
      <c r="F2831" s="66" t="str">
        <f ca="1">OFFSET('ToU Table'!$B$6,'Data Export'!E2831-1,'Data Export'!D2831-1)</f>
        <v>Off-peak</v>
      </c>
      <c r="G2831" s="66">
        <v>91</v>
      </c>
      <c r="H2831" s="66">
        <v>91</v>
      </c>
      <c r="I2831" s="66">
        <v>170.9</v>
      </c>
    </row>
    <row r="2832" spans="2:9">
      <c r="B2832" s="64">
        <f t="shared" si="91"/>
        <v>45683</v>
      </c>
      <c r="C2832" s="65">
        <f t="shared" si="90"/>
        <v>1</v>
      </c>
      <c r="D2832" s="65">
        <f>IF(ISNUMBER(MATCH(B2832,Holidays!$E$5:$E$134,0)),1,'Data Export'!C2832)</f>
        <v>1</v>
      </c>
      <c r="E2832" s="66">
        <v>23</v>
      </c>
      <c r="F2832" s="66" t="str">
        <f ca="1">OFFSET('ToU Table'!$B$6,'Data Export'!E2832-1,'Data Export'!D2832-1)</f>
        <v>Off-peak</v>
      </c>
      <c r="G2832" s="66">
        <v>80</v>
      </c>
      <c r="H2832" s="66">
        <v>80.06</v>
      </c>
      <c r="I2832" s="66">
        <v>357</v>
      </c>
    </row>
    <row r="2833" spans="2:9">
      <c r="B2833" s="64">
        <f t="shared" si="91"/>
        <v>45683</v>
      </c>
      <c r="C2833" s="65">
        <f t="shared" si="90"/>
        <v>1</v>
      </c>
      <c r="D2833" s="65">
        <f>IF(ISNUMBER(MATCH(B2833,Holidays!$E$5:$E$134,0)),1,'Data Export'!C2833)</f>
        <v>1</v>
      </c>
      <c r="E2833" s="66">
        <v>24</v>
      </c>
      <c r="F2833" s="66" t="str">
        <f ca="1">OFFSET('ToU Table'!$B$6,'Data Export'!E2833-1,'Data Export'!D2833-1)</f>
        <v>Off-peak</v>
      </c>
      <c r="G2833" s="66">
        <v>60</v>
      </c>
      <c r="H2833" s="66">
        <v>80.069999999999993</v>
      </c>
      <c r="I2833" s="66">
        <v>287</v>
      </c>
    </row>
    <row r="2834" spans="2:9">
      <c r="B2834" s="64">
        <f t="shared" si="91"/>
        <v>45684</v>
      </c>
      <c r="C2834" s="65">
        <f t="shared" si="90"/>
        <v>2</v>
      </c>
      <c r="D2834" s="65">
        <f>IF(ISNUMBER(MATCH(B2834,Holidays!$E$5:$E$134,0)),1,'Data Export'!C2834)</f>
        <v>2</v>
      </c>
      <c r="E2834" s="66">
        <v>1</v>
      </c>
      <c r="F2834" s="66" t="str">
        <f ca="1">OFFSET('ToU Table'!$B$6,'Data Export'!E2834-1,'Data Export'!D2834-1)</f>
        <v>Off-peak</v>
      </c>
      <c r="G2834" s="66">
        <v>58.82</v>
      </c>
      <c r="H2834" s="66">
        <v>80.06</v>
      </c>
      <c r="I2834" s="66">
        <v>287</v>
      </c>
    </row>
    <row r="2835" spans="2:9">
      <c r="B2835" s="64">
        <f t="shared" si="91"/>
        <v>45684</v>
      </c>
      <c r="C2835" s="65">
        <f t="shared" si="90"/>
        <v>2</v>
      </c>
      <c r="D2835" s="65">
        <f>IF(ISNUMBER(MATCH(B2835,Holidays!$E$5:$E$134,0)),1,'Data Export'!C2835)</f>
        <v>2</v>
      </c>
      <c r="E2835" s="66">
        <v>2</v>
      </c>
      <c r="F2835" s="66" t="str">
        <f ca="1">OFFSET('ToU Table'!$B$6,'Data Export'!E2835-1,'Data Export'!D2835-1)</f>
        <v>Off-peak</v>
      </c>
      <c r="G2835" s="66">
        <v>58.78</v>
      </c>
      <c r="H2835" s="66">
        <v>80.069999999999993</v>
      </c>
      <c r="I2835" s="66">
        <v>277</v>
      </c>
    </row>
    <row r="2836" spans="2:9">
      <c r="B2836" s="64">
        <f t="shared" si="91"/>
        <v>45684</v>
      </c>
      <c r="C2836" s="65">
        <f t="shared" si="90"/>
        <v>2</v>
      </c>
      <c r="D2836" s="65">
        <f>IF(ISNUMBER(MATCH(B2836,Holidays!$E$5:$E$134,0)),1,'Data Export'!C2836)</f>
        <v>2</v>
      </c>
      <c r="E2836" s="66">
        <v>3</v>
      </c>
      <c r="F2836" s="66" t="str">
        <f ca="1">OFFSET('ToU Table'!$B$6,'Data Export'!E2836-1,'Data Export'!D2836-1)</f>
        <v>Off-peak</v>
      </c>
      <c r="G2836" s="66">
        <v>58.78</v>
      </c>
      <c r="H2836" s="66">
        <v>80.069999999999993</v>
      </c>
      <c r="I2836" s="66">
        <v>272</v>
      </c>
    </row>
    <row r="2837" spans="2:9">
      <c r="B2837" s="64">
        <f t="shared" si="91"/>
        <v>45684</v>
      </c>
      <c r="C2837" s="65">
        <f t="shared" si="90"/>
        <v>2</v>
      </c>
      <c r="D2837" s="65">
        <f>IF(ISNUMBER(MATCH(B2837,Holidays!$E$5:$E$134,0)),1,'Data Export'!C2837)</f>
        <v>2</v>
      </c>
      <c r="E2837" s="66">
        <v>4</v>
      </c>
      <c r="F2837" s="66" t="str">
        <f ca="1">OFFSET('ToU Table'!$B$6,'Data Export'!E2837-1,'Data Export'!D2837-1)</f>
        <v>Off-peak</v>
      </c>
      <c r="G2837" s="66">
        <v>58.78</v>
      </c>
      <c r="H2837" s="66">
        <v>80.069999999999993</v>
      </c>
      <c r="I2837" s="66">
        <v>277</v>
      </c>
    </row>
    <row r="2838" spans="2:9">
      <c r="B2838" s="64">
        <f t="shared" si="91"/>
        <v>45684</v>
      </c>
      <c r="C2838" s="65">
        <f t="shared" si="90"/>
        <v>2</v>
      </c>
      <c r="D2838" s="65">
        <f>IF(ISNUMBER(MATCH(B2838,Holidays!$E$5:$E$134,0)),1,'Data Export'!C2838)</f>
        <v>2</v>
      </c>
      <c r="E2838" s="66">
        <v>5</v>
      </c>
      <c r="F2838" s="66" t="str">
        <f ca="1">OFFSET('ToU Table'!$B$6,'Data Export'!E2838-1,'Data Export'!D2838-1)</f>
        <v>Off-peak</v>
      </c>
      <c r="G2838" s="66">
        <v>58.85</v>
      </c>
      <c r="H2838" s="66">
        <v>80.05</v>
      </c>
      <c r="I2838" s="66">
        <v>307</v>
      </c>
    </row>
    <row r="2839" spans="2:9">
      <c r="B2839" s="64">
        <f t="shared" si="91"/>
        <v>45684</v>
      </c>
      <c r="C2839" s="65">
        <f t="shared" si="90"/>
        <v>2</v>
      </c>
      <c r="D2839" s="65">
        <f>IF(ISNUMBER(MATCH(B2839,Holidays!$E$5:$E$134,0)),1,'Data Export'!C2839)</f>
        <v>2</v>
      </c>
      <c r="E2839" s="66">
        <v>6</v>
      </c>
      <c r="F2839" s="66" t="str">
        <f ca="1">OFFSET('ToU Table'!$B$6,'Data Export'!E2839-1,'Data Export'!D2839-1)</f>
        <v>Off-peak</v>
      </c>
      <c r="G2839" s="66">
        <v>239.93</v>
      </c>
      <c r="H2839" s="66">
        <v>239.93</v>
      </c>
      <c r="I2839" s="66">
        <v>68</v>
      </c>
    </row>
    <row r="2840" spans="2:9">
      <c r="B2840" s="64">
        <f t="shared" si="91"/>
        <v>45684</v>
      </c>
      <c r="C2840" s="65">
        <f t="shared" si="90"/>
        <v>2</v>
      </c>
      <c r="D2840" s="65">
        <f>IF(ISNUMBER(MATCH(B2840,Holidays!$E$5:$E$134,0)),1,'Data Export'!C2840)</f>
        <v>2</v>
      </c>
      <c r="E2840" s="66">
        <v>7</v>
      </c>
      <c r="F2840" s="66" t="str">
        <f ca="1">OFFSET('ToU Table'!$B$6,'Data Export'!E2840-1,'Data Export'!D2840-1)</f>
        <v>Standard</v>
      </c>
      <c r="G2840" s="66">
        <v>239.93</v>
      </c>
      <c r="H2840" s="66">
        <v>239.93</v>
      </c>
      <c r="I2840" s="66">
        <v>66</v>
      </c>
    </row>
    <row r="2841" spans="2:9">
      <c r="B2841" s="64">
        <f t="shared" si="91"/>
        <v>45684</v>
      </c>
      <c r="C2841" s="65">
        <f t="shared" si="90"/>
        <v>2</v>
      </c>
      <c r="D2841" s="65">
        <f>IF(ISNUMBER(MATCH(B2841,Holidays!$E$5:$E$134,0)),1,'Data Export'!C2841)</f>
        <v>2</v>
      </c>
      <c r="E2841" s="66">
        <v>8</v>
      </c>
      <c r="F2841" s="66" t="str">
        <f ca="1">OFFSET('ToU Table'!$B$6,'Data Export'!E2841-1,'Data Export'!D2841-1)</f>
        <v>Peak</v>
      </c>
      <c r="G2841" s="66">
        <v>239.92</v>
      </c>
      <c r="H2841" s="66">
        <v>239.92</v>
      </c>
      <c r="I2841" s="66">
        <v>55</v>
      </c>
    </row>
    <row r="2842" spans="2:9">
      <c r="B2842" s="64">
        <f t="shared" si="91"/>
        <v>45684</v>
      </c>
      <c r="C2842" s="65">
        <f t="shared" si="90"/>
        <v>2</v>
      </c>
      <c r="D2842" s="65">
        <f>IF(ISNUMBER(MATCH(B2842,Holidays!$E$5:$E$134,0)),1,'Data Export'!C2842)</f>
        <v>2</v>
      </c>
      <c r="E2842" s="66">
        <v>9</v>
      </c>
      <c r="F2842" s="66" t="str">
        <f ca="1">OFFSET('ToU Table'!$B$6,'Data Export'!E2842-1,'Data Export'!D2842-1)</f>
        <v>Peak</v>
      </c>
      <c r="G2842" s="66">
        <v>239.91</v>
      </c>
      <c r="H2842" s="66">
        <v>239.91</v>
      </c>
      <c r="I2842" s="66">
        <v>41</v>
      </c>
    </row>
    <row r="2843" spans="2:9">
      <c r="B2843" s="64">
        <f t="shared" si="91"/>
        <v>45684</v>
      </c>
      <c r="C2843" s="65">
        <f t="shared" si="90"/>
        <v>2</v>
      </c>
      <c r="D2843" s="65">
        <f>IF(ISNUMBER(MATCH(B2843,Holidays!$E$5:$E$134,0)),1,'Data Export'!C2843)</f>
        <v>2</v>
      </c>
      <c r="E2843" s="66">
        <v>10</v>
      </c>
      <c r="F2843" s="66" t="str">
        <f ca="1">OFFSET('ToU Table'!$B$6,'Data Export'!E2843-1,'Data Export'!D2843-1)</f>
        <v>Peak</v>
      </c>
      <c r="G2843" s="66">
        <v>101</v>
      </c>
      <c r="H2843" s="66">
        <v>102.38</v>
      </c>
      <c r="I2843" s="66">
        <v>139.69999999999999</v>
      </c>
    </row>
    <row r="2844" spans="2:9">
      <c r="B2844" s="64">
        <f t="shared" si="91"/>
        <v>45684</v>
      </c>
      <c r="C2844" s="65">
        <f t="shared" si="90"/>
        <v>2</v>
      </c>
      <c r="D2844" s="65">
        <f>IF(ISNUMBER(MATCH(B2844,Holidays!$E$5:$E$134,0)),1,'Data Export'!C2844)</f>
        <v>2</v>
      </c>
      <c r="E2844" s="66">
        <v>11</v>
      </c>
      <c r="F2844" s="66" t="str">
        <f ca="1">OFFSET('ToU Table'!$B$6,'Data Export'!E2844-1,'Data Export'!D2844-1)</f>
        <v>Standard</v>
      </c>
      <c r="G2844" s="66">
        <v>124.99</v>
      </c>
      <c r="H2844" s="66">
        <v>124.99</v>
      </c>
      <c r="I2844" s="66">
        <v>202</v>
      </c>
    </row>
    <row r="2845" spans="2:9">
      <c r="B2845" s="64">
        <f t="shared" si="91"/>
        <v>45684</v>
      </c>
      <c r="C2845" s="65">
        <f t="shared" si="90"/>
        <v>2</v>
      </c>
      <c r="D2845" s="65">
        <f>IF(ISNUMBER(MATCH(B2845,Holidays!$E$5:$E$134,0)),1,'Data Export'!C2845)</f>
        <v>2</v>
      </c>
      <c r="E2845" s="66">
        <v>12</v>
      </c>
      <c r="F2845" s="66" t="str">
        <f ca="1">OFFSET('ToU Table'!$B$6,'Data Export'!E2845-1,'Data Export'!D2845-1)</f>
        <v>Standard</v>
      </c>
      <c r="G2845" s="66">
        <v>124.99</v>
      </c>
      <c r="H2845" s="66">
        <v>124.99</v>
      </c>
      <c r="I2845" s="66">
        <v>202</v>
      </c>
    </row>
    <row r="2846" spans="2:9">
      <c r="B2846" s="64">
        <f t="shared" si="91"/>
        <v>45684</v>
      </c>
      <c r="C2846" s="65">
        <f t="shared" si="90"/>
        <v>2</v>
      </c>
      <c r="D2846" s="65">
        <f>IF(ISNUMBER(MATCH(B2846,Holidays!$E$5:$E$134,0)),1,'Data Export'!C2846)</f>
        <v>2</v>
      </c>
      <c r="E2846" s="66">
        <v>13</v>
      </c>
      <c r="F2846" s="66" t="str">
        <f ca="1">OFFSET('ToU Table'!$B$6,'Data Export'!E2846-1,'Data Export'!D2846-1)</f>
        <v>Standard</v>
      </c>
      <c r="G2846" s="66">
        <v>124.99</v>
      </c>
      <c r="H2846" s="66">
        <v>124.99</v>
      </c>
      <c r="I2846" s="66">
        <v>192</v>
      </c>
    </row>
    <row r="2847" spans="2:9">
      <c r="B2847" s="64">
        <f t="shared" si="91"/>
        <v>45684</v>
      </c>
      <c r="C2847" s="65">
        <f t="shared" si="90"/>
        <v>2</v>
      </c>
      <c r="D2847" s="65">
        <f>IF(ISNUMBER(MATCH(B2847,Holidays!$E$5:$E$134,0)),1,'Data Export'!C2847)</f>
        <v>2</v>
      </c>
      <c r="E2847" s="66">
        <v>14</v>
      </c>
      <c r="F2847" s="66" t="str">
        <f ca="1">OFFSET('ToU Table'!$B$6,'Data Export'!E2847-1,'Data Export'!D2847-1)</f>
        <v>Standard</v>
      </c>
      <c r="G2847" s="66">
        <v>124.99</v>
      </c>
      <c r="H2847" s="66">
        <v>124.99</v>
      </c>
      <c r="I2847" s="66">
        <v>192</v>
      </c>
    </row>
    <row r="2848" spans="2:9">
      <c r="B2848" s="64">
        <f t="shared" si="91"/>
        <v>45684</v>
      </c>
      <c r="C2848" s="65">
        <f t="shared" si="90"/>
        <v>2</v>
      </c>
      <c r="D2848" s="65">
        <f>IF(ISNUMBER(MATCH(B2848,Holidays!$E$5:$E$134,0)),1,'Data Export'!C2848)</f>
        <v>2</v>
      </c>
      <c r="E2848" s="66">
        <v>15</v>
      </c>
      <c r="F2848" s="66" t="str">
        <f ca="1">OFFSET('ToU Table'!$B$6,'Data Export'!E2848-1,'Data Export'!D2848-1)</f>
        <v>Standard</v>
      </c>
      <c r="G2848" s="66">
        <v>125</v>
      </c>
      <c r="H2848" s="66">
        <v>125</v>
      </c>
      <c r="I2848" s="66">
        <v>182</v>
      </c>
    </row>
    <row r="2849" spans="2:9">
      <c r="B2849" s="64">
        <f t="shared" si="91"/>
        <v>45684</v>
      </c>
      <c r="C2849" s="65">
        <f t="shared" si="90"/>
        <v>2</v>
      </c>
      <c r="D2849" s="65">
        <f>IF(ISNUMBER(MATCH(B2849,Holidays!$E$5:$E$134,0)),1,'Data Export'!C2849)</f>
        <v>2</v>
      </c>
      <c r="E2849" s="66">
        <v>16</v>
      </c>
      <c r="F2849" s="66" t="str">
        <f ca="1">OFFSET('ToU Table'!$B$6,'Data Export'!E2849-1,'Data Export'!D2849-1)</f>
        <v>Standard</v>
      </c>
      <c r="G2849" s="66">
        <v>143.63999999999999</v>
      </c>
      <c r="H2849" s="66">
        <v>143.63999999999999</v>
      </c>
      <c r="I2849" s="66">
        <v>184</v>
      </c>
    </row>
    <row r="2850" spans="2:9">
      <c r="B2850" s="64">
        <f t="shared" si="91"/>
        <v>45684</v>
      </c>
      <c r="C2850" s="65">
        <f t="shared" si="90"/>
        <v>2</v>
      </c>
      <c r="D2850" s="65">
        <f>IF(ISNUMBER(MATCH(B2850,Holidays!$E$5:$E$134,0)),1,'Data Export'!C2850)</f>
        <v>2</v>
      </c>
      <c r="E2850" s="66">
        <v>17</v>
      </c>
      <c r="F2850" s="66" t="str">
        <f ca="1">OFFSET('ToU Table'!$B$6,'Data Export'!E2850-1,'Data Export'!D2850-1)</f>
        <v>Standard</v>
      </c>
      <c r="G2850" s="66">
        <v>148.41999999999999</v>
      </c>
      <c r="H2850" s="66">
        <v>148.41999999999999</v>
      </c>
      <c r="I2850" s="66">
        <v>198</v>
      </c>
    </row>
    <row r="2851" spans="2:9">
      <c r="B2851" s="64">
        <f t="shared" si="91"/>
        <v>45684</v>
      </c>
      <c r="C2851" s="65">
        <f t="shared" si="90"/>
        <v>2</v>
      </c>
      <c r="D2851" s="65">
        <f>IF(ISNUMBER(MATCH(B2851,Holidays!$E$5:$E$134,0)),1,'Data Export'!C2851)</f>
        <v>2</v>
      </c>
      <c r="E2851" s="66">
        <v>18</v>
      </c>
      <c r="F2851" s="66" t="str">
        <f ca="1">OFFSET('ToU Table'!$B$6,'Data Export'!E2851-1,'Data Export'!D2851-1)</f>
        <v>Standard</v>
      </c>
      <c r="G2851" s="66">
        <v>289.95</v>
      </c>
      <c r="H2851" s="66">
        <v>289.95</v>
      </c>
      <c r="I2851" s="66">
        <v>56.7</v>
      </c>
    </row>
    <row r="2852" spans="2:9">
      <c r="B2852" s="64">
        <f t="shared" si="91"/>
        <v>45684</v>
      </c>
      <c r="C2852" s="65">
        <f t="shared" si="90"/>
        <v>2</v>
      </c>
      <c r="D2852" s="65">
        <f>IF(ISNUMBER(MATCH(B2852,Holidays!$E$5:$E$134,0)),1,'Data Export'!C2852)</f>
        <v>2</v>
      </c>
      <c r="E2852" s="66">
        <v>19</v>
      </c>
      <c r="F2852" s="66" t="str">
        <f ca="1">OFFSET('ToU Table'!$B$6,'Data Export'!E2852-1,'Data Export'!D2852-1)</f>
        <v>Peak</v>
      </c>
      <c r="G2852" s="66">
        <v>300.08</v>
      </c>
      <c r="H2852" s="66">
        <v>300.08</v>
      </c>
      <c r="I2852" s="66">
        <v>105</v>
      </c>
    </row>
    <row r="2853" spans="2:9">
      <c r="B2853" s="64">
        <f t="shared" si="91"/>
        <v>45684</v>
      </c>
      <c r="C2853" s="65">
        <f t="shared" si="90"/>
        <v>2</v>
      </c>
      <c r="D2853" s="65">
        <f>IF(ISNUMBER(MATCH(B2853,Holidays!$E$5:$E$134,0)),1,'Data Export'!C2853)</f>
        <v>2</v>
      </c>
      <c r="E2853" s="66">
        <v>20</v>
      </c>
      <c r="F2853" s="66" t="str">
        <f ca="1">OFFSET('ToU Table'!$B$6,'Data Export'!E2853-1,'Data Export'!D2853-1)</f>
        <v>Peak</v>
      </c>
      <c r="G2853" s="66">
        <v>300.08</v>
      </c>
      <c r="H2853" s="66">
        <v>300.08</v>
      </c>
      <c r="I2853" s="66">
        <v>95</v>
      </c>
    </row>
    <row r="2854" spans="2:9">
      <c r="B2854" s="64">
        <f t="shared" si="91"/>
        <v>45684</v>
      </c>
      <c r="C2854" s="65">
        <f t="shared" si="90"/>
        <v>2</v>
      </c>
      <c r="D2854" s="65">
        <f>IF(ISNUMBER(MATCH(B2854,Holidays!$E$5:$E$134,0)),1,'Data Export'!C2854)</f>
        <v>2</v>
      </c>
      <c r="E2854" s="66">
        <v>21</v>
      </c>
      <c r="F2854" s="66" t="str">
        <f ca="1">OFFSET('ToU Table'!$B$6,'Data Export'!E2854-1,'Data Export'!D2854-1)</f>
        <v>Peak</v>
      </c>
      <c r="G2854" s="66">
        <v>300.10000000000002</v>
      </c>
      <c r="H2854" s="66">
        <v>300.10000000000002</v>
      </c>
      <c r="I2854" s="66">
        <v>65</v>
      </c>
    </row>
    <row r="2855" spans="2:9">
      <c r="B2855" s="64">
        <f t="shared" si="91"/>
        <v>45684</v>
      </c>
      <c r="C2855" s="65">
        <f t="shared" si="90"/>
        <v>2</v>
      </c>
      <c r="D2855" s="65">
        <f>IF(ISNUMBER(MATCH(B2855,Holidays!$E$5:$E$134,0)),1,'Data Export'!C2855)</f>
        <v>2</v>
      </c>
      <c r="E2855" s="66">
        <v>22</v>
      </c>
      <c r="F2855" s="66" t="str">
        <f ca="1">OFFSET('ToU Table'!$B$6,'Data Export'!E2855-1,'Data Export'!D2855-1)</f>
        <v>Standard</v>
      </c>
      <c r="G2855" s="66">
        <v>239.94</v>
      </c>
      <c r="H2855" s="66">
        <v>239.94</v>
      </c>
      <c r="I2855" s="66">
        <v>50</v>
      </c>
    </row>
    <row r="2856" spans="2:9">
      <c r="B2856" s="64">
        <f t="shared" si="91"/>
        <v>45684</v>
      </c>
      <c r="C2856" s="65">
        <f t="shared" si="90"/>
        <v>2</v>
      </c>
      <c r="D2856" s="65">
        <f>IF(ISNUMBER(MATCH(B2856,Holidays!$E$5:$E$134,0)),1,'Data Export'!C2856)</f>
        <v>2</v>
      </c>
      <c r="E2856" s="66">
        <v>23</v>
      </c>
      <c r="F2856" s="66" t="str">
        <f ca="1">OFFSET('ToU Table'!$B$6,'Data Export'!E2856-1,'Data Export'!D2856-1)</f>
        <v>Off-peak</v>
      </c>
      <c r="G2856" s="66">
        <v>80.03</v>
      </c>
      <c r="H2856" s="66">
        <v>80.06</v>
      </c>
      <c r="I2856" s="66">
        <v>364.1</v>
      </c>
    </row>
    <row r="2857" spans="2:9">
      <c r="B2857" s="64">
        <f t="shared" si="91"/>
        <v>45684</v>
      </c>
      <c r="C2857" s="65">
        <f t="shared" si="90"/>
        <v>2</v>
      </c>
      <c r="D2857" s="65">
        <f>IF(ISNUMBER(MATCH(B2857,Holidays!$E$5:$E$134,0)),1,'Data Export'!C2857)</f>
        <v>2</v>
      </c>
      <c r="E2857" s="66">
        <v>24</v>
      </c>
      <c r="F2857" s="66" t="str">
        <f ca="1">OFFSET('ToU Table'!$B$6,'Data Export'!E2857-1,'Data Export'!D2857-1)</f>
        <v>Off-peak</v>
      </c>
      <c r="G2857" s="66">
        <v>67.25</v>
      </c>
      <c r="H2857" s="66">
        <v>80.06</v>
      </c>
      <c r="I2857" s="66">
        <v>370</v>
      </c>
    </row>
    <row r="2858" spans="2:9">
      <c r="B2858" s="64">
        <f t="shared" si="91"/>
        <v>45685</v>
      </c>
      <c r="C2858" s="65">
        <f t="shared" si="90"/>
        <v>3</v>
      </c>
      <c r="D2858" s="65">
        <f>IF(ISNUMBER(MATCH(B2858,Holidays!$E$5:$E$134,0)),1,'Data Export'!C2858)</f>
        <v>3</v>
      </c>
      <c r="E2858" s="66">
        <v>1</v>
      </c>
      <c r="F2858" s="66" t="str">
        <f ca="1">OFFSET('ToU Table'!$B$6,'Data Export'!E2858-1,'Data Export'!D2858-1)</f>
        <v>Off-peak</v>
      </c>
      <c r="G2858" s="66">
        <v>111</v>
      </c>
      <c r="H2858" s="66">
        <v>111</v>
      </c>
      <c r="I2858" s="66">
        <v>222.6</v>
      </c>
    </row>
    <row r="2859" spans="2:9">
      <c r="B2859" s="64">
        <f t="shared" si="91"/>
        <v>45685</v>
      </c>
      <c r="C2859" s="65">
        <f t="shared" ref="C2859:C2922" si="92">WEEKDAY(B2859)</f>
        <v>3</v>
      </c>
      <c r="D2859" s="65">
        <f>IF(ISNUMBER(MATCH(B2859,Holidays!$E$5:$E$134,0)),1,'Data Export'!C2859)</f>
        <v>3</v>
      </c>
      <c r="E2859" s="66">
        <v>2</v>
      </c>
      <c r="F2859" s="66" t="str">
        <f ca="1">OFFSET('ToU Table'!$B$6,'Data Export'!E2859-1,'Data Export'!D2859-1)</f>
        <v>Off-peak</v>
      </c>
      <c r="G2859" s="66">
        <v>107.94</v>
      </c>
      <c r="H2859" s="66">
        <v>107.94</v>
      </c>
      <c r="I2859" s="66">
        <v>238</v>
      </c>
    </row>
    <row r="2860" spans="2:9">
      <c r="B2860" s="64">
        <f t="shared" si="91"/>
        <v>45685</v>
      </c>
      <c r="C2860" s="65">
        <f t="shared" si="92"/>
        <v>3</v>
      </c>
      <c r="D2860" s="65">
        <f>IF(ISNUMBER(MATCH(B2860,Holidays!$E$5:$E$134,0)),1,'Data Export'!C2860)</f>
        <v>3</v>
      </c>
      <c r="E2860" s="66">
        <v>3</v>
      </c>
      <c r="F2860" s="66" t="str">
        <f ca="1">OFFSET('ToU Table'!$B$6,'Data Export'!E2860-1,'Data Export'!D2860-1)</f>
        <v>Off-peak</v>
      </c>
      <c r="G2860" s="66">
        <v>107.94</v>
      </c>
      <c r="H2860" s="66">
        <v>107.94</v>
      </c>
      <c r="I2860" s="66">
        <v>238</v>
      </c>
    </row>
    <row r="2861" spans="2:9">
      <c r="B2861" s="64">
        <f t="shared" si="91"/>
        <v>45685</v>
      </c>
      <c r="C2861" s="65">
        <f t="shared" si="92"/>
        <v>3</v>
      </c>
      <c r="D2861" s="65">
        <f>IF(ISNUMBER(MATCH(B2861,Holidays!$E$5:$E$134,0)),1,'Data Export'!C2861)</f>
        <v>3</v>
      </c>
      <c r="E2861" s="66">
        <v>4</v>
      </c>
      <c r="F2861" s="66" t="str">
        <f ca="1">OFFSET('ToU Table'!$B$6,'Data Export'!E2861-1,'Data Export'!D2861-1)</f>
        <v>Off-peak</v>
      </c>
      <c r="G2861" s="66">
        <v>107.94</v>
      </c>
      <c r="H2861" s="66">
        <v>107.94</v>
      </c>
      <c r="I2861" s="66">
        <v>238</v>
      </c>
    </row>
    <row r="2862" spans="2:9">
      <c r="B2862" s="64">
        <f t="shared" si="91"/>
        <v>45685</v>
      </c>
      <c r="C2862" s="65">
        <f t="shared" si="92"/>
        <v>3</v>
      </c>
      <c r="D2862" s="65">
        <f>IF(ISNUMBER(MATCH(B2862,Holidays!$E$5:$E$134,0)),1,'Data Export'!C2862)</f>
        <v>3</v>
      </c>
      <c r="E2862" s="66">
        <v>5</v>
      </c>
      <c r="F2862" s="66" t="str">
        <f ca="1">OFFSET('ToU Table'!$B$6,'Data Export'!E2862-1,'Data Export'!D2862-1)</f>
        <v>Off-peak</v>
      </c>
      <c r="G2862" s="66">
        <v>103.67</v>
      </c>
      <c r="H2862" s="66">
        <v>103.67</v>
      </c>
      <c r="I2862" s="66">
        <v>241.6</v>
      </c>
    </row>
    <row r="2863" spans="2:9">
      <c r="B2863" s="64">
        <f t="shared" si="91"/>
        <v>45685</v>
      </c>
      <c r="C2863" s="65">
        <f t="shared" si="92"/>
        <v>3</v>
      </c>
      <c r="D2863" s="65">
        <f>IF(ISNUMBER(MATCH(B2863,Holidays!$E$5:$E$134,0)),1,'Data Export'!C2863)</f>
        <v>3</v>
      </c>
      <c r="E2863" s="66">
        <v>6</v>
      </c>
      <c r="F2863" s="66" t="str">
        <f ca="1">OFFSET('ToU Table'!$B$6,'Data Export'!E2863-1,'Data Export'!D2863-1)</f>
        <v>Off-peak</v>
      </c>
      <c r="G2863" s="66">
        <v>239.93</v>
      </c>
      <c r="H2863" s="66">
        <v>239.93</v>
      </c>
      <c r="I2863" s="66">
        <v>78</v>
      </c>
    </row>
    <row r="2864" spans="2:9">
      <c r="B2864" s="64">
        <f t="shared" si="91"/>
        <v>45685</v>
      </c>
      <c r="C2864" s="65">
        <f t="shared" si="92"/>
        <v>3</v>
      </c>
      <c r="D2864" s="65">
        <f>IF(ISNUMBER(MATCH(B2864,Holidays!$E$5:$E$134,0)),1,'Data Export'!C2864)</f>
        <v>3</v>
      </c>
      <c r="E2864" s="66">
        <v>7</v>
      </c>
      <c r="F2864" s="66" t="str">
        <f ca="1">OFFSET('ToU Table'!$B$6,'Data Export'!E2864-1,'Data Export'!D2864-1)</f>
        <v>Standard</v>
      </c>
      <c r="G2864" s="66">
        <v>239.93</v>
      </c>
      <c r="H2864" s="66">
        <v>239.93</v>
      </c>
      <c r="I2864" s="66">
        <v>76</v>
      </c>
    </row>
    <row r="2865" spans="2:9">
      <c r="B2865" s="64">
        <f t="shared" si="91"/>
        <v>45685</v>
      </c>
      <c r="C2865" s="65">
        <f t="shared" si="92"/>
        <v>3</v>
      </c>
      <c r="D2865" s="65">
        <f>IF(ISNUMBER(MATCH(B2865,Holidays!$E$5:$E$134,0)),1,'Data Export'!C2865)</f>
        <v>3</v>
      </c>
      <c r="E2865" s="66">
        <v>8</v>
      </c>
      <c r="F2865" s="66" t="str">
        <f ca="1">OFFSET('ToU Table'!$B$6,'Data Export'!E2865-1,'Data Export'!D2865-1)</f>
        <v>Peak</v>
      </c>
      <c r="G2865" s="66">
        <v>239.92</v>
      </c>
      <c r="H2865" s="66">
        <v>239.92</v>
      </c>
      <c r="I2865" s="66">
        <v>67</v>
      </c>
    </row>
    <row r="2866" spans="2:9">
      <c r="B2866" s="64">
        <f t="shared" si="91"/>
        <v>45685</v>
      </c>
      <c r="C2866" s="65">
        <f t="shared" si="92"/>
        <v>3</v>
      </c>
      <c r="D2866" s="65">
        <f>IF(ISNUMBER(MATCH(B2866,Holidays!$E$5:$E$134,0)),1,'Data Export'!C2866)</f>
        <v>3</v>
      </c>
      <c r="E2866" s="66">
        <v>9</v>
      </c>
      <c r="F2866" s="66" t="str">
        <f ca="1">OFFSET('ToU Table'!$B$6,'Data Export'!E2866-1,'Data Export'!D2866-1)</f>
        <v>Peak</v>
      </c>
      <c r="G2866" s="66">
        <v>239.93</v>
      </c>
      <c r="H2866" s="66">
        <v>239.93</v>
      </c>
      <c r="I2866" s="66">
        <v>53</v>
      </c>
    </row>
    <row r="2867" spans="2:9">
      <c r="B2867" s="64">
        <f t="shared" si="91"/>
        <v>45685</v>
      </c>
      <c r="C2867" s="65">
        <f t="shared" si="92"/>
        <v>3</v>
      </c>
      <c r="D2867" s="65">
        <f>IF(ISNUMBER(MATCH(B2867,Holidays!$E$5:$E$134,0)),1,'Data Export'!C2867)</f>
        <v>3</v>
      </c>
      <c r="E2867" s="66">
        <v>10</v>
      </c>
      <c r="F2867" s="66" t="str">
        <f ca="1">OFFSET('ToU Table'!$B$6,'Data Export'!E2867-1,'Data Export'!D2867-1)</f>
        <v>Peak</v>
      </c>
      <c r="G2867" s="66">
        <v>148.01</v>
      </c>
      <c r="H2867" s="66">
        <v>150.04</v>
      </c>
      <c r="I2867" s="66">
        <v>152.1</v>
      </c>
    </row>
    <row r="2868" spans="2:9">
      <c r="B2868" s="64">
        <f t="shared" si="91"/>
        <v>45685</v>
      </c>
      <c r="C2868" s="65">
        <f t="shared" si="92"/>
        <v>3</v>
      </c>
      <c r="D2868" s="65">
        <f>IF(ISNUMBER(MATCH(B2868,Holidays!$E$5:$E$134,0)),1,'Data Export'!C2868)</f>
        <v>3</v>
      </c>
      <c r="E2868" s="66">
        <v>11</v>
      </c>
      <c r="F2868" s="66" t="str">
        <f ca="1">OFFSET('ToU Table'!$B$6,'Data Export'!E2868-1,'Data Export'!D2868-1)</f>
        <v>Standard</v>
      </c>
      <c r="G2868" s="66">
        <v>132.34</v>
      </c>
      <c r="H2868" s="66">
        <v>132.34</v>
      </c>
      <c r="I2868" s="66">
        <v>167.4</v>
      </c>
    </row>
    <row r="2869" spans="2:9">
      <c r="B2869" s="64">
        <f t="shared" si="91"/>
        <v>45685</v>
      </c>
      <c r="C2869" s="65">
        <f t="shared" si="92"/>
        <v>3</v>
      </c>
      <c r="D2869" s="65">
        <f>IF(ISNUMBER(MATCH(B2869,Holidays!$E$5:$E$134,0)),1,'Data Export'!C2869)</f>
        <v>3</v>
      </c>
      <c r="E2869" s="66">
        <v>12</v>
      </c>
      <c r="F2869" s="66" t="str">
        <f ca="1">OFFSET('ToU Table'!$B$6,'Data Export'!E2869-1,'Data Export'!D2869-1)</f>
        <v>Standard</v>
      </c>
      <c r="G2869" s="66">
        <v>131.32</v>
      </c>
      <c r="H2869" s="66">
        <v>131.32</v>
      </c>
      <c r="I2869" s="66">
        <v>166.8</v>
      </c>
    </row>
    <row r="2870" spans="2:9">
      <c r="B2870" s="64">
        <f t="shared" si="91"/>
        <v>45685</v>
      </c>
      <c r="C2870" s="65">
        <f t="shared" si="92"/>
        <v>3</v>
      </c>
      <c r="D2870" s="65">
        <f>IF(ISNUMBER(MATCH(B2870,Holidays!$E$5:$E$134,0)),1,'Data Export'!C2870)</f>
        <v>3</v>
      </c>
      <c r="E2870" s="66">
        <v>13</v>
      </c>
      <c r="F2870" s="66" t="str">
        <f ca="1">OFFSET('ToU Table'!$B$6,'Data Export'!E2870-1,'Data Export'!D2870-1)</f>
        <v>Standard</v>
      </c>
      <c r="G2870" s="66">
        <v>131.32</v>
      </c>
      <c r="H2870" s="66">
        <v>131.32</v>
      </c>
      <c r="I2870" s="66">
        <v>166.8</v>
      </c>
    </row>
    <row r="2871" spans="2:9">
      <c r="B2871" s="64">
        <f t="shared" si="91"/>
        <v>45685</v>
      </c>
      <c r="C2871" s="65">
        <f t="shared" si="92"/>
        <v>3</v>
      </c>
      <c r="D2871" s="65">
        <f>IF(ISNUMBER(MATCH(B2871,Holidays!$E$5:$E$134,0)),1,'Data Export'!C2871)</f>
        <v>3</v>
      </c>
      <c r="E2871" s="66">
        <v>14</v>
      </c>
      <c r="F2871" s="66" t="str">
        <f ca="1">OFFSET('ToU Table'!$B$6,'Data Export'!E2871-1,'Data Export'!D2871-1)</f>
        <v>Standard</v>
      </c>
      <c r="G2871" s="66">
        <v>131.97</v>
      </c>
      <c r="H2871" s="66">
        <v>131.97</v>
      </c>
      <c r="I2871" s="66">
        <v>167.1</v>
      </c>
    </row>
    <row r="2872" spans="2:9">
      <c r="B2872" s="64">
        <f t="shared" si="91"/>
        <v>45685</v>
      </c>
      <c r="C2872" s="65">
        <f t="shared" si="92"/>
        <v>3</v>
      </c>
      <c r="D2872" s="65">
        <f>IF(ISNUMBER(MATCH(B2872,Holidays!$E$5:$E$134,0)),1,'Data Export'!C2872)</f>
        <v>3</v>
      </c>
      <c r="E2872" s="66">
        <v>15</v>
      </c>
      <c r="F2872" s="66" t="str">
        <f ca="1">OFFSET('ToU Table'!$B$6,'Data Export'!E2872-1,'Data Export'!D2872-1)</f>
        <v>Standard</v>
      </c>
      <c r="G2872" s="66">
        <v>150.01</v>
      </c>
      <c r="H2872" s="66">
        <v>150.01</v>
      </c>
      <c r="I2872" s="66">
        <v>175</v>
      </c>
    </row>
    <row r="2873" spans="2:9">
      <c r="B2873" s="64">
        <f t="shared" si="91"/>
        <v>45685</v>
      </c>
      <c r="C2873" s="65">
        <f t="shared" si="92"/>
        <v>3</v>
      </c>
      <c r="D2873" s="65">
        <f>IF(ISNUMBER(MATCH(B2873,Holidays!$E$5:$E$134,0)),1,'Data Export'!C2873)</f>
        <v>3</v>
      </c>
      <c r="E2873" s="66">
        <v>16</v>
      </c>
      <c r="F2873" s="66" t="str">
        <f ca="1">OFFSET('ToU Table'!$B$6,'Data Export'!E2873-1,'Data Export'!D2873-1)</f>
        <v>Standard</v>
      </c>
      <c r="G2873" s="66">
        <v>165.01</v>
      </c>
      <c r="H2873" s="66">
        <v>165.01</v>
      </c>
      <c r="I2873" s="66">
        <v>175</v>
      </c>
    </row>
    <row r="2874" spans="2:9">
      <c r="B2874" s="64">
        <f t="shared" si="91"/>
        <v>45685</v>
      </c>
      <c r="C2874" s="65">
        <f t="shared" si="92"/>
        <v>3</v>
      </c>
      <c r="D2874" s="65">
        <f>IF(ISNUMBER(MATCH(B2874,Holidays!$E$5:$E$134,0)),1,'Data Export'!C2874)</f>
        <v>3</v>
      </c>
      <c r="E2874" s="66">
        <v>17</v>
      </c>
      <c r="F2874" s="66" t="str">
        <f ca="1">OFFSET('ToU Table'!$B$6,'Data Export'!E2874-1,'Data Export'!D2874-1)</f>
        <v>Standard</v>
      </c>
      <c r="G2874" s="66">
        <v>165.02</v>
      </c>
      <c r="H2874" s="66">
        <v>165.02</v>
      </c>
      <c r="I2874" s="66">
        <v>175</v>
      </c>
    </row>
    <row r="2875" spans="2:9">
      <c r="B2875" s="64">
        <f t="shared" si="91"/>
        <v>45685</v>
      </c>
      <c r="C2875" s="65">
        <f t="shared" si="92"/>
        <v>3</v>
      </c>
      <c r="D2875" s="65">
        <f>IF(ISNUMBER(MATCH(B2875,Holidays!$E$5:$E$134,0)),1,'Data Export'!C2875)</f>
        <v>3</v>
      </c>
      <c r="E2875" s="66">
        <v>18</v>
      </c>
      <c r="F2875" s="66" t="str">
        <f ca="1">OFFSET('ToU Table'!$B$6,'Data Export'!E2875-1,'Data Export'!D2875-1)</f>
        <v>Standard</v>
      </c>
      <c r="G2875" s="66">
        <v>300.07</v>
      </c>
      <c r="H2875" s="66">
        <v>300.07</v>
      </c>
      <c r="I2875" s="66">
        <v>125</v>
      </c>
    </row>
    <row r="2876" spans="2:9">
      <c r="B2876" s="64">
        <f t="shared" si="91"/>
        <v>45685</v>
      </c>
      <c r="C2876" s="65">
        <f t="shared" si="92"/>
        <v>3</v>
      </c>
      <c r="D2876" s="65">
        <f>IF(ISNUMBER(MATCH(B2876,Holidays!$E$5:$E$134,0)),1,'Data Export'!C2876)</f>
        <v>3</v>
      </c>
      <c r="E2876" s="66">
        <v>19</v>
      </c>
      <c r="F2876" s="66" t="str">
        <f ca="1">OFFSET('ToU Table'!$B$6,'Data Export'!E2876-1,'Data Export'!D2876-1)</f>
        <v>Peak</v>
      </c>
      <c r="G2876" s="66">
        <v>300.08</v>
      </c>
      <c r="H2876" s="66">
        <v>300.08</v>
      </c>
      <c r="I2876" s="66">
        <v>116</v>
      </c>
    </row>
    <row r="2877" spans="2:9">
      <c r="B2877" s="64">
        <f t="shared" si="91"/>
        <v>45685</v>
      </c>
      <c r="C2877" s="65">
        <f t="shared" si="92"/>
        <v>3</v>
      </c>
      <c r="D2877" s="65">
        <f>IF(ISNUMBER(MATCH(B2877,Holidays!$E$5:$E$134,0)),1,'Data Export'!C2877)</f>
        <v>3</v>
      </c>
      <c r="E2877" s="66">
        <v>20</v>
      </c>
      <c r="F2877" s="66" t="str">
        <f ca="1">OFFSET('ToU Table'!$B$6,'Data Export'!E2877-1,'Data Export'!D2877-1)</f>
        <v>Peak</v>
      </c>
      <c r="G2877" s="66">
        <v>300.08999999999997</v>
      </c>
      <c r="H2877" s="66">
        <v>300.08999999999997</v>
      </c>
      <c r="I2877" s="66">
        <v>96</v>
      </c>
    </row>
    <row r="2878" spans="2:9">
      <c r="B2878" s="64">
        <f t="shared" si="91"/>
        <v>45685</v>
      </c>
      <c r="C2878" s="65">
        <f t="shared" si="92"/>
        <v>3</v>
      </c>
      <c r="D2878" s="65">
        <f>IF(ISNUMBER(MATCH(B2878,Holidays!$E$5:$E$134,0)),1,'Data Export'!C2878)</f>
        <v>3</v>
      </c>
      <c r="E2878" s="66">
        <v>21</v>
      </c>
      <c r="F2878" s="66" t="str">
        <f ca="1">OFFSET('ToU Table'!$B$6,'Data Export'!E2878-1,'Data Export'!D2878-1)</f>
        <v>Peak</v>
      </c>
      <c r="G2878" s="66">
        <v>351</v>
      </c>
      <c r="H2878" s="66">
        <v>351</v>
      </c>
      <c r="I2878" s="66">
        <v>66</v>
      </c>
    </row>
    <row r="2879" spans="2:9">
      <c r="B2879" s="64">
        <f t="shared" si="91"/>
        <v>45685</v>
      </c>
      <c r="C2879" s="65">
        <f t="shared" si="92"/>
        <v>3</v>
      </c>
      <c r="D2879" s="65">
        <f>IF(ISNUMBER(MATCH(B2879,Holidays!$E$5:$E$134,0)),1,'Data Export'!C2879)</f>
        <v>3</v>
      </c>
      <c r="E2879" s="66">
        <v>22</v>
      </c>
      <c r="F2879" s="66" t="str">
        <f ca="1">OFFSET('ToU Table'!$B$6,'Data Export'!E2879-1,'Data Export'!D2879-1)</f>
        <v>Standard</v>
      </c>
      <c r="G2879" s="66">
        <v>251.09</v>
      </c>
      <c r="H2879" s="66">
        <v>251.09</v>
      </c>
      <c r="I2879" s="66">
        <v>61</v>
      </c>
    </row>
    <row r="2880" spans="2:9">
      <c r="B2880" s="64">
        <f t="shared" si="91"/>
        <v>45685</v>
      </c>
      <c r="C2880" s="65">
        <f t="shared" si="92"/>
        <v>3</v>
      </c>
      <c r="D2880" s="65">
        <f>IF(ISNUMBER(MATCH(B2880,Holidays!$E$5:$E$134,0)),1,'Data Export'!C2880)</f>
        <v>3</v>
      </c>
      <c r="E2880" s="66">
        <v>23</v>
      </c>
      <c r="F2880" s="66" t="str">
        <f ca="1">OFFSET('ToU Table'!$B$6,'Data Export'!E2880-1,'Data Export'!D2880-1)</f>
        <v>Off-peak</v>
      </c>
      <c r="G2880" s="66">
        <v>120.09</v>
      </c>
      <c r="H2880" s="66">
        <v>120.09</v>
      </c>
      <c r="I2880" s="66">
        <v>116</v>
      </c>
    </row>
    <row r="2881" spans="2:9">
      <c r="B2881" s="64">
        <f t="shared" si="91"/>
        <v>45685</v>
      </c>
      <c r="C2881" s="65">
        <f t="shared" si="92"/>
        <v>3</v>
      </c>
      <c r="D2881" s="65">
        <f>IF(ISNUMBER(MATCH(B2881,Holidays!$E$5:$E$134,0)),1,'Data Export'!C2881)</f>
        <v>3</v>
      </c>
      <c r="E2881" s="66">
        <v>24</v>
      </c>
      <c r="F2881" s="66" t="str">
        <f ca="1">OFFSET('ToU Table'!$B$6,'Data Export'!E2881-1,'Data Export'!D2881-1)</f>
        <v>Off-peak</v>
      </c>
      <c r="G2881" s="66">
        <v>120.07</v>
      </c>
      <c r="H2881" s="66">
        <v>120.07</v>
      </c>
      <c r="I2881" s="66">
        <v>136</v>
      </c>
    </row>
    <row r="2882" spans="2:9">
      <c r="B2882" s="64">
        <f t="shared" si="91"/>
        <v>45686</v>
      </c>
      <c r="C2882" s="65">
        <f t="shared" si="92"/>
        <v>4</v>
      </c>
      <c r="D2882" s="65">
        <f>IF(ISNUMBER(MATCH(B2882,Holidays!$E$5:$E$134,0)),1,'Data Export'!C2882)</f>
        <v>4</v>
      </c>
      <c r="E2882" s="66">
        <v>1</v>
      </c>
      <c r="F2882" s="66" t="str">
        <f ca="1">OFFSET('ToU Table'!$B$6,'Data Export'!E2882-1,'Data Export'!D2882-1)</f>
        <v>Off-peak</v>
      </c>
      <c r="G2882" s="66">
        <v>115.07</v>
      </c>
      <c r="H2882" s="66">
        <v>115.07</v>
      </c>
      <c r="I2882" s="66">
        <v>230.9</v>
      </c>
    </row>
    <row r="2883" spans="2:9">
      <c r="B2883" s="64">
        <f t="shared" ref="B2883:B2946" si="93">B2859+1</f>
        <v>45686</v>
      </c>
      <c r="C2883" s="65">
        <f t="shared" si="92"/>
        <v>4</v>
      </c>
      <c r="D2883" s="65">
        <f>IF(ISNUMBER(MATCH(B2883,Holidays!$E$5:$E$134,0)),1,'Data Export'!C2883)</f>
        <v>4</v>
      </c>
      <c r="E2883" s="66">
        <v>2</v>
      </c>
      <c r="F2883" s="66" t="str">
        <f ca="1">OFFSET('ToU Table'!$B$6,'Data Export'!E2883-1,'Data Export'!D2883-1)</f>
        <v>Off-peak</v>
      </c>
      <c r="G2883" s="66">
        <v>111</v>
      </c>
      <c r="H2883" s="66">
        <v>111</v>
      </c>
      <c r="I2883" s="66">
        <v>250.7</v>
      </c>
    </row>
    <row r="2884" spans="2:9">
      <c r="B2884" s="64">
        <f t="shared" si="93"/>
        <v>45686</v>
      </c>
      <c r="C2884" s="65">
        <f t="shared" si="92"/>
        <v>4</v>
      </c>
      <c r="D2884" s="65">
        <f>IF(ISNUMBER(MATCH(B2884,Holidays!$E$5:$E$134,0)),1,'Data Export'!C2884)</f>
        <v>4</v>
      </c>
      <c r="E2884" s="66">
        <v>3</v>
      </c>
      <c r="F2884" s="66" t="str">
        <f ca="1">OFFSET('ToU Table'!$B$6,'Data Export'!E2884-1,'Data Export'!D2884-1)</f>
        <v>Off-peak</v>
      </c>
      <c r="G2884" s="66">
        <v>111</v>
      </c>
      <c r="H2884" s="66">
        <v>111</v>
      </c>
      <c r="I2884" s="66">
        <v>250.7</v>
      </c>
    </row>
    <row r="2885" spans="2:9">
      <c r="B2885" s="64">
        <f t="shared" si="93"/>
        <v>45686</v>
      </c>
      <c r="C2885" s="65">
        <f t="shared" si="92"/>
        <v>4</v>
      </c>
      <c r="D2885" s="65">
        <f>IF(ISNUMBER(MATCH(B2885,Holidays!$E$5:$E$134,0)),1,'Data Export'!C2885)</f>
        <v>4</v>
      </c>
      <c r="E2885" s="66">
        <v>4</v>
      </c>
      <c r="F2885" s="66" t="str">
        <f ca="1">OFFSET('ToU Table'!$B$6,'Data Export'!E2885-1,'Data Export'!D2885-1)</f>
        <v>Off-peak</v>
      </c>
      <c r="G2885" s="66">
        <v>111</v>
      </c>
      <c r="H2885" s="66">
        <v>111</v>
      </c>
      <c r="I2885" s="66">
        <v>250.7</v>
      </c>
    </row>
    <row r="2886" spans="2:9">
      <c r="B2886" s="64">
        <f t="shared" si="93"/>
        <v>45686</v>
      </c>
      <c r="C2886" s="65">
        <f t="shared" si="92"/>
        <v>4</v>
      </c>
      <c r="D2886" s="65">
        <f>IF(ISNUMBER(MATCH(B2886,Holidays!$E$5:$E$134,0)),1,'Data Export'!C2886)</f>
        <v>4</v>
      </c>
      <c r="E2886" s="66">
        <v>5</v>
      </c>
      <c r="F2886" s="66" t="str">
        <f ca="1">OFFSET('ToU Table'!$B$6,'Data Export'!E2886-1,'Data Export'!D2886-1)</f>
        <v>Off-peak</v>
      </c>
      <c r="G2886" s="66">
        <v>111</v>
      </c>
      <c r="H2886" s="66">
        <v>111</v>
      </c>
      <c r="I2886" s="66">
        <v>260.7</v>
      </c>
    </row>
    <row r="2887" spans="2:9">
      <c r="B2887" s="64">
        <f t="shared" si="93"/>
        <v>45686</v>
      </c>
      <c r="C2887" s="65">
        <f t="shared" si="92"/>
        <v>4</v>
      </c>
      <c r="D2887" s="65">
        <f>IF(ISNUMBER(MATCH(B2887,Holidays!$E$5:$E$134,0)),1,'Data Export'!C2887)</f>
        <v>4</v>
      </c>
      <c r="E2887" s="66">
        <v>6</v>
      </c>
      <c r="F2887" s="66" t="str">
        <f ca="1">OFFSET('ToU Table'!$B$6,'Data Export'!E2887-1,'Data Export'!D2887-1)</f>
        <v>Off-peak</v>
      </c>
      <c r="G2887" s="66">
        <v>229.94</v>
      </c>
      <c r="H2887" s="66">
        <v>229.94</v>
      </c>
      <c r="I2887" s="66">
        <v>96</v>
      </c>
    </row>
    <row r="2888" spans="2:9">
      <c r="B2888" s="64">
        <f t="shared" si="93"/>
        <v>45686</v>
      </c>
      <c r="C2888" s="65">
        <f t="shared" si="92"/>
        <v>4</v>
      </c>
      <c r="D2888" s="65">
        <f>IF(ISNUMBER(MATCH(B2888,Holidays!$E$5:$E$134,0)),1,'Data Export'!C2888)</f>
        <v>4</v>
      </c>
      <c r="E2888" s="66">
        <v>7</v>
      </c>
      <c r="F2888" s="66" t="str">
        <f ca="1">OFFSET('ToU Table'!$B$6,'Data Export'!E2888-1,'Data Export'!D2888-1)</f>
        <v>Standard</v>
      </c>
      <c r="G2888" s="66">
        <v>229.94</v>
      </c>
      <c r="H2888" s="66">
        <v>229.94</v>
      </c>
      <c r="I2888" s="66">
        <v>96</v>
      </c>
    </row>
    <row r="2889" spans="2:9">
      <c r="B2889" s="64">
        <f t="shared" si="93"/>
        <v>45686</v>
      </c>
      <c r="C2889" s="65">
        <f t="shared" si="92"/>
        <v>4</v>
      </c>
      <c r="D2889" s="65">
        <f>IF(ISNUMBER(MATCH(B2889,Holidays!$E$5:$E$134,0)),1,'Data Export'!C2889)</f>
        <v>4</v>
      </c>
      <c r="E2889" s="66">
        <v>8</v>
      </c>
      <c r="F2889" s="66" t="str">
        <f ca="1">OFFSET('ToU Table'!$B$6,'Data Export'!E2889-1,'Data Export'!D2889-1)</f>
        <v>Peak</v>
      </c>
      <c r="G2889" s="66">
        <v>229.94</v>
      </c>
      <c r="H2889" s="66">
        <v>229.94</v>
      </c>
      <c r="I2889" s="66">
        <v>90</v>
      </c>
    </row>
    <row r="2890" spans="2:9">
      <c r="B2890" s="64">
        <f t="shared" si="93"/>
        <v>45686</v>
      </c>
      <c r="C2890" s="65">
        <f t="shared" si="92"/>
        <v>4</v>
      </c>
      <c r="D2890" s="65">
        <f>IF(ISNUMBER(MATCH(B2890,Holidays!$E$5:$E$134,0)),1,'Data Export'!C2890)</f>
        <v>4</v>
      </c>
      <c r="E2890" s="66">
        <v>9</v>
      </c>
      <c r="F2890" s="66" t="str">
        <f ca="1">OFFSET('ToU Table'!$B$6,'Data Export'!E2890-1,'Data Export'!D2890-1)</f>
        <v>Peak</v>
      </c>
      <c r="G2890" s="66">
        <v>229.95</v>
      </c>
      <c r="H2890" s="66">
        <v>229.95</v>
      </c>
      <c r="I2890" s="66">
        <v>82</v>
      </c>
    </row>
    <row r="2891" spans="2:9">
      <c r="B2891" s="64">
        <f t="shared" si="93"/>
        <v>45686</v>
      </c>
      <c r="C2891" s="65">
        <f t="shared" si="92"/>
        <v>4</v>
      </c>
      <c r="D2891" s="65">
        <f>IF(ISNUMBER(MATCH(B2891,Holidays!$E$5:$E$134,0)),1,'Data Export'!C2891)</f>
        <v>4</v>
      </c>
      <c r="E2891" s="66">
        <v>10</v>
      </c>
      <c r="F2891" s="66" t="str">
        <f ca="1">OFFSET('ToU Table'!$B$6,'Data Export'!E2891-1,'Data Export'!D2891-1)</f>
        <v>Peak</v>
      </c>
      <c r="G2891" s="66">
        <v>153.02000000000001</v>
      </c>
      <c r="H2891" s="66">
        <v>153.06</v>
      </c>
      <c r="I2891" s="66">
        <v>159.9</v>
      </c>
    </row>
    <row r="2892" spans="2:9">
      <c r="B2892" s="64">
        <f t="shared" si="93"/>
        <v>45686</v>
      </c>
      <c r="C2892" s="65">
        <f t="shared" si="92"/>
        <v>4</v>
      </c>
      <c r="D2892" s="65">
        <f>IF(ISNUMBER(MATCH(B2892,Holidays!$E$5:$E$134,0)),1,'Data Export'!C2892)</f>
        <v>4</v>
      </c>
      <c r="E2892" s="66">
        <v>11</v>
      </c>
      <c r="F2892" s="66" t="str">
        <f ca="1">OFFSET('ToU Table'!$B$6,'Data Export'!E2892-1,'Data Export'!D2892-1)</f>
        <v>Standard</v>
      </c>
      <c r="G2892" s="66">
        <v>134.38999999999999</v>
      </c>
      <c r="H2892" s="66">
        <v>134.38999999999999</v>
      </c>
      <c r="I2892" s="66">
        <v>175.4</v>
      </c>
    </row>
    <row r="2893" spans="2:9">
      <c r="B2893" s="64">
        <f t="shared" si="93"/>
        <v>45686</v>
      </c>
      <c r="C2893" s="65">
        <f t="shared" si="92"/>
        <v>4</v>
      </c>
      <c r="D2893" s="65">
        <f>IF(ISNUMBER(MATCH(B2893,Holidays!$E$5:$E$134,0)),1,'Data Export'!C2893)</f>
        <v>4</v>
      </c>
      <c r="E2893" s="66">
        <v>12</v>
      </c>
      <c r="F2893" s="66" t="str">
        <f ca="1">OFFSET('ToU Table'!$B$6,'Data Export'!E2893-1,'Data Export'!D2893-1)</f>
        <v>Standard</v>
      </c>
      <c r="G2893" s="66">
        <v>135.32</v>
      </c>
      <c r="H2893" s="66">
        <v>135.32</v>
      </c>
      <c r="I2893" s="66">
        <v>170</v>
      </c>
    </row>
    <row r="2894" spans="2:9">
      <c r="B2894" s="64">
        <f t="shared" si="93"/>
        <v>45686</v>
      </c>
      <c r="C2894" s="65">
        <f t="shared" si="92"/>
        <v>4</v>
      </c>
      <c r="D2894" s="65">
        <f>IF(ISNUMBER(MATCH(B2894,Holidays!$E$5:$E$134,0)),1,'Data Export'!C2894)</f>
        <v>4</v>
      </c>
      <c r="E2894" s="66">
        <v>13</v>
      </c>
      <c r="F2894" s="66" t="str">
        <f ca="1">OFFSET('ToU Table'!$B$6,'Data Export'!E2894-1,'Data Export'!D2894-1)</f>
        <v>Standard</v>
      </c>
      <c r="G2894" s="66">
        <v>135.19</v>
      </c>
      <c r="H2894" s="66">
        <v>135.19</v>
      </c>
      <c r="I2894" s="66">
        <v>169.9</v>
      </c>
    </row>
    <row r="2895" spans="2:9">
      <c r="B2895" s="64">
        <f t="shared" si="93"/>
        <v>45686</v>
      </c>
      <c r="C2895" s="65">
        <f t="shared" si="92"/>
        <v>4</v>
      </c>
      <c r="D2895" s="65">
        <f>IF(ISNUMBER(MATCH(B2895,Holidays!$E$5:$E$134,0)),1,'Data Export'!C2895)</f>
        <v>4</v>
      </c>
      <c r="E2895" s="66">
        <v>14</v>
      </c>
      <c r="F2895" s="66" t="str">
        <f ca="1">OFFSET('ToU Table'!$B$6,'Data Export'!E2895-1,'Data Export'!D2895-1)</f>
        <v>Standard</v>
      </c>
      <c r="G2895" s="66">
        <v>135.19</v>
      </c>
      <c r="H2895" s="66">
        <v>135.19</v>
      </c>
      <c r="I2895" s="66">
        <v>169.9</v>
      </c>
    </row>
    <row r="2896" spans="2:9">
      <c r="B2896" s="64">
        <f t="shared" si="93"/>
        <v>45686</v>
      </c>
      <c r="C2896" s="65">
        <f t="shared" si="92"/>
        <v>4</v>
      </c>
      <c r="D2896" s="65">
        <f>IF(ISNUMBER(MATCH(B2896,Holidays!$E$5:$E$134,0)),1,'Data Export'!C2896)</f>
        <v>4</v>
      </c>
      <c r="E2896" s="66">
        <v>15</v>
      </c>
      <c r="F2896" s="66" t="str">
        <f ca="1">OFFSET('ToU Table'!$B$6,'Data Export'!E2896-1,'Data Export'!D2896-1)</f>
        <v>Standard</v>
      </c>
      <c r="G2896" s="66">
        <v>153.03</v>
      </c>
      <c r="H2896" s="66">
        <v>153.03</v>
      </c>
      <c r="I2896" s="66">
        <v>175</v>
      </c>
    </row>
    <row r="2897" spans="2:9">
      <c r="B2897" s="64">
        <f t="shared" si="93"/>
        <v>45686</v>
      </c>
      <c r="C2897" s="65">
        <f t="shared" si="92"/>
        <v>4</v>
      </c>
      <c r="D2897" s="65">
        <f>IF(ISNUMBER(MATCH(B2897,Holidays!$E$5:$E$134,0)),1,'Data Export'!C2897)</f>
        <v>4</v>
      </c>
      <c r="E2897" s="66">
        <v>16</v>
      </c>
      <c r="F2897" s="66" t="str">
        <f ca="1">OFFSET('ToU Table'!$B$6,'Data Export'!E2897-1,'Data Export'!D2897-1)</f>
        <v>Standard</v>
      </c>
      <c r="G2897" s="66">
        <v>165.03</v>
      </c>
      <c r="H2897" s="66">
        <v>165.03</v>
      </c>
      <c r="I2897" s="66">
        <v>178</v>
      </c>
    </row>
    <row r="2898" spans="2:9">
      <c r="B2898" s="64">
        <f t="shared" si="93"/>
        <v>45686</v>
      </c>
      <c r="C2898" s="65">
        <f t="shared" si="92"/>
        <v>4</v>
      </c>
      <c r="D2898" s="65">
        <f>IF(ISNUMBER(MATCH(B2898,Holidays!$E$5:$E$134,0)),1,'Data Export'!C2898)</f>
        <v>4</v>
      </c>
      <c r="E2898" s="66">
        <v>17</v>
      </c>
      <c r="F2898" s="66" t="str">
        <f ca="1">OFFSET('ToU Table'!$B$6,'Data Export'!E2898-1,'Data Export'!D2898-1)</f>
        <v>Standard</v>
      </c>
      <c r="G2898" s="66">
        <v>165.04</v>
      </c>
      <c r="H2898" s="66">
        <v>165.04</v>
      </c>
      <c r="I2898" s="66">
        <v>178</v>
      </c>
    </row>
    <row r="2899" spans="2:9">
      <c r="B2899" s="64">
        <f t="shared" si="93"/>
        <v>45686</v>
      </c>
      <c r="C2899" s="65">
        <f t="shared" si="92"/>
        <v>4</v>
      </c>
      <c r="D2899" s="65">
        <f>IF(ISNUMBER(MATCH(B2899,Holidays!$E$5:$E$134,0)),1,'Data Export'!C2899)</f>
        <v>4</v>
      </c>
      <c r="E2899" s="66">
        <v>18</v>
      </c>
      <c r="F2899" s="66" t="str">
        <f ca="1">OFFSET('ToU Table'!$B$6,'Data Export'!E2899-1,'Data Export'!D2899-1)</f>
        <v>Standard</v>
      </c>
      <c r="G2899" s="66">
        <v>300.07</v>
      </c>
      <c r="H2899" s="66">
        <v>300.07</v>
      </c>
      <c r="I2899" s="66">
        <v>148</v>
      </c>
    </row>
    <row r="2900" spans="2:9">
      <c r="B2900" s="64">
        <f t="shared" si="93"/>
        <v>45686</v>
      </c>
      <c r="C2900" s="65">
        <f t="shared" si="92"/>
        <v>4</v>
      </c>
      <c r="D2900" s="65">
        <f>IF(ISNUMBER(MATCH(B2900,Holidays!$E$5:$E$134,0)),1,'Data Export'!C2900)</f>
        <v>4</v>
      </c>
      <c r="E2900" s="66">
        <v>19</v>
      </c>
      <c r="F2900" s="66" t="str">
        <f ca="1">OFFSET('ToU Table'!$B$6,'Data Export'!E2900-1,'Data Export'!D2900-1)</f>
        <v>Peak</v>
      </c>
      <c r="G2900" s="66">
        <v>300.08</v>
      </c>
      <c r="H2900" s="66">
        <v>300.08</v>
      </c>
      <c r="I2900" s="66">
        <v>139</v>
      </c>
    </row>
    <row r="2901" spans="2:9">
      <c r="B2901" s="64">
        <f t="shared" si="93"/>
        <v>45686</v>
      </c>
      <c r="C2901" s="65">
        <f t="shared" si="92"/>
        <v>4</v>
      </c>
      <c r="D2901" s="65">
        <f>IF(ISNUMBER(MATCH(B2901,Holidays!$E$5:$E$134,0)),1,'Data Export'!C2901)</f>
        <v>4</v>
      </c>
      <c r="E2901" s="66">
        <v>20</v>
      </c>
      <c r="F2901" s="66" t="str">
        <f ca="1">OFFSET('ToU Table'!$B$6,'Data Export'!E2901-1,'Data Export'!D2901-1)</f>
        <v>Peak</v>
      </c>
      <c r="G2901" s="66">
        <v>300.08999999999997</v>
      </c>
      <c r="H2901" s="66">
        <v>300.08999999999997</v>
      </c>
      <c r="I2901" s="66">
        <v>119</v>
      </c>
    </row>
    <row r="2902" spans="2:9">
      <c r="B2902" s="64">
        <f t="shared" si="93"/>
        <v>45686</v>
      </c>
      <c r="C2902" s="65">
        <f t="shared" si="92"/>
        <v>4</v>
      </c>
      <c r="D2902" s="65">
        <f>IF(ISNUMBER(MATCH(B2902,Holidays!$E$5:$E$134,0)),1,'Data Export'!C2902)</f>
        <v>4</v>
      </c>
      <c r="E2902" s="66">
        <v>21</v>
      </c>
      <c r="F2902" s="66" t="str">
        <f ca="1">OFFSET('ToU Table'!$B$6,'Data Export'!E2902-1,'Data Export'!D2902-1)</f>
        <v>Peak</v>
      </c>
      <c r="G2902" s="66">
        <v>305</v>
      </c>
      <c r="H2902" s="66">
        <v>305</v>
      </c>
      <c r="I2902" s="66">
        <v>89</v>
      </c>
    </row>
    <row r="2903" spans="2:9">
      <c r="B2903" s="64">
        <f t="shared" si="93"/>
        <v>45686</v>
      </c>
      <c r="C2903" s="65">
        <f t="shared" si="92"/>
        <v>4</v>
      </c>
      <c r="D2903" s="65">
        <f>IF(ISNUMBER(MATCH(B2903,Holidays!$E$5:$E$134,0)),1,'Data Export'!C2903)</f>
        <v>4</v>
      </c>
      <c r="E2903" s="66">
        <v>22</v>
      </c>
      <c r="F2903" s="66" t="str">
        <f ca="1">OFFSET('ToU Table'!$B$6,'Data Export'!E2903-1,'Data Export'!D2903-1)</f>
        <v>Standard</v>
      </c>
      <c r="G2903" s="66">
        <v>251.24</v>
      </c>
      <c r="H2903" s="66">
        <v>251.24</v>
      </c>
      <c r="I2903" s="66">
        <v>64</v>
      </c>
    </row>
    <row r="2904" spans="2:9">
      <c r="B2904" s="64">
        <f t="shared" si="93"/>
        <v>45686</v>
      </c>
      <c r="C2904" s="65">
        <f t="shared" si="92"/>
        <v>4</v>
      </c>
      <c r="D2904" s="65">
        <f>IF(ISNUMBER(MATCH(B2904,Holidays!$E$5:$E$134,0)),1,'Data Export'!C2904)</f>
        <v>4</v>
      </c>
      <c r="E2904" s="66">
        <v>23</v>
      </c>
      <c r="F2904" s="66" t="str">
        <f ca="1">OFFSET('ToU Table'!$B$6,'Data Export'!E2904-1,'Data Export'!D2904-1)</f>
        <v>Off-peak</v>
      </c>
      <c r="G2904" s="66">
        <v>125</v>
      </c>
      <c r="H2904" s="66">
        <v>125</v>
      </c>
      <c r="I2904" s="66">
        <v>116</v>
      </c>
    </row>
    <row r="2905" spans="2:9">
      <c r="B2905" s="64">
        <f t="shared" si="93"/>
        <v>45686</v>
      </c>
      <c r="C2905" s="65">
        <f t="shared" si="92"/>
        <v>4</v>
      </c>
      <c r="D2905" s="65">
        <f>IF(ISNUMBER(MATCH(B2905,Holidays!$E$5:$E$134,0)),1,'Data Export'!C2905)</f>
        <v>4</v>
      </c>
      <c r="E2905" s="66">
        <v>24</v>
      </c>
      <c r="F2905" s="66" t="str">
        <f ca="1">OFFSET('ToU Table'!$B$6,'Data Export'!E2905-1,'Data Export'!D2905-1)</f>
        <v>Off-peak</v>
      </c>
      <c r="G2905" s="66">
        <v>120.09</v>
      </c>
      <c r="H2905" s="66">
        <v>120.09</v>
      </c>
      <c r="I2905" s="66">
        <v>136</v>
      </c>
    </row>
    <row r="2906" spans="2:9">
      <c r="B2906" s="64">
        <f t="shared" si="93"/>
        <v>45687</v>
      </c>
      <c r="C2906" s="65">
        <f t="shared" si="92"/>
        <v>5</v>
      </c>
      <c r="D2906" s="65">
        <f>IF(ISNUMBER(MATCH(B2906,Holidays!$E$5:$E$134,0)),1,'Data Export'!C2906)</f>
        <v>5</v>
      </c>
      <c r="E2906" s="66">
        <v>1</v>
      </c>
      <c r="F2906" s="66" t="str">
        <f ca="1">OFFSET('ToU Table'!$B$6,'Data Export'!E2906-1,'Data Export'!D2906-1)</f>
        <v>Off-peak</v>
      </c>
      <c r="G2906" s="66">
        <v>112.54</v>
      </c>
      <c r="H2906" s="66">
        <v>112.54</v>
      </c>
      <c r="I2906" s="66">
        <v>245</v>
      </c>
    </row>
    <row r="2907" spans="2:9">
      <c r="B2907" s="64">
        <f t="shared" si="93"/>
        <v>45687</v>
      </c>
      <c r="C2907" s="65">
        <f t="shared" si="92"/>
        <v>5</v>
      </c>
      <c r="D2907" s="65">
        <f>IF(ISNUMBER(MATCH(B2907,Holidays!$E$5:$E$134,0)),1,'Data Export'!C2907)</f>
        <v>5</v>
      </c>
      <c r="E2907" s="66">
        <v>2</v>
      </c>
      <c r="F2907" s="66" t="str">
        <f ca="1">OFFSET('ToU Table'!$B$6,'Data Export'!E2907-1,'Data Export'!D2907-1)</f>
        <v>Off-peak</v>
      </c>
      <c r="G2907" s="66">
        <v>110.99</v>
      </c>
      <c r="H2907" s="66">
        <v>110.99</v>
      </c>
      <c r="I2907" s="66">
        <v>288.60000000000002</v>
      </c>
    </row>
    <row r="2908" spans="2:9">
      <c r="B2908" s="64">
        <f t="shared" si="93"/>
        <v>45687</v>
      </c>
      <c r="C2908" s="65">
        <f t="shared" si="92"/>
        <v>5</v>
      </c>
      <c r="D2908" s="65">
        <f>IF(ISNUMBER(MATCH(B2908,Holidays!$E$5:$E$134,0)),1,'Data Export'!C2908)</f>
        <v>5</v>
      </c>
      <c r="E2908" s="66">
        <v>3</v>
      </c>
      <c r="F2908" s="66" t="str">
        <f ca="1">OFFSET('ToU Table'!$B$6,'Data Export'!E2908-1,'Data Export'!D2908-1)</f>
        <v>Off-peak</v>
      </c>
      <c r="G2908" s="66">
        <v>111</v>
      </c>
      <c r="H2908" s="66">
        <v>111</v>
      </c>
      <c r="I2908" s="66">
        <v>298.60000000000002</v>
      </c>
    </row>
    <row r="2909" spans="2:9">
      <c r="B2909" s="64">
        <f t="shared" si="93"/>
        <v>45687</v>
      </c>
      <c r="C2909" s="65">
        <f t="shared" si="92"/>
        <v>5</v>
      </c>
      <c r="D2909" s="65">
        <f>IF(ISNUMBER(MATCH(B2909,Holidays!$E$5:$E$134,0)),1,'Data Export'!C2909)</f>
        <v>5</v>
      </c>
      <c r="E2909" s="66">
        <v>4</v>
      </c>
      <c r="F2909" s="66" t="str">
        <f ca="1">OFFSET('ToU Table'!$B$6,'Data Export'!E2909-1,'Data Export'!D2909-1)</f>
        <v>Off-peak</v>
      </c>
      <c r="G2909" s="66">
        <v>111</v>
      </c>
      <c r="H2909" s="66">
        <v>111</v>
      </c>
      <c r="I2909" s="66">
        <v>298.60000000000002</v>
      </c>
    </row>
    <row r="2910" spans="2:9">
      <c r="B2910" s="64">
        <f t="shared" si="93"/>
        <v>45687</v>
      </c>
      <c r="C2910" s="65">
        <f t="shared" si="92"/>
        <v>5</v>
      </c>
      <c r="D2910" s="65">
        <f>IF(ISNUMBER(MATCH(B2910,Holidays!$E$5:$E$134,0)),1,'Data Export'!C2910)</f>
        <v>5</v>
      </c>
      <c r="E2910" s="66">
        <v>5</v>
      </c>
      <c r="F2910" s="66" t="str">
        <f ca="1">OFFSET('ToU Table'!$B$6,'Data Export'!E2910-1,'Data Export'!D2910-1)</f>
        <v>Off-peak</v>
      </c>
      <c r="G2910" s="66">
        <v>120</v>
      </c>
      <c r="H2910" s="66">
        <v>120</v>
      </c>
      <c r="I2910" s="66">
        <v>274</v>
      </c>
    </row>
    <row r="2911" spans="2:9">
      <c r="B2911" s="64">
        <f t="shared" si="93"/>
        <v>45687</v>
      </c>
      <c r="C2911" s="65">
        <f t="shared" si="92"/>
        <v>5</v>
      </c>
      <c r="D2911" s="65">
        <f>IF(ISNUMBER(MATCH(B2911,Holidays!$E$5:$E$134,0)),1,'Data Export'!C2911)</f>
        <v>5</v>
      </c>
      <c r="E2911" s="66">
        <v>6</v>
      </c>
      <c r="F2911" s="66" t="str">
        <f ca="1">OFFSET('ToU Table'!$B$6,'Data Export'!E2911-1,'Data Export'!D2911-1)</f>
        <v>Off-peak</v>
      </c>
      <c r="G2911" s="66">
        <v>224.94</v>
      </c>
      <c r="H2911" s="66">
        <v>224.94</v>
      </c>
      <c r="I2911" s="66">
        <v>96</v>
      </c>
    </row>
    <row r="2912" spans="2:9">
      <c r="B2912" s="64">
        <f t="shared" si="93"/>
        <v>45687</v>
      </c>
      <c r="C2912" s="65">
        <f t="shared" si="92"/>
        <v>5</v>
      </c>
      <c r="D2912" s="65">
        <f>IF(ISNUMBER(MATCH(B2912,Holidays!$E$5:$E$134,0)),1,'Data Export'!C2912)</f>
        <v>5</v>
      </c>
      <c r="E2912" s="66">
        <v>7</v>
      </c>
      <c r="F2912" s="66" t="str">
        <f ca="1">OFFSET('ToU Table'!$B$6,'Data Export'!E2912-1,'Data Export'!D2912-1)</f>
        <v>Standard</v>
      </c>
      <c r="G2912" s="66">
        <v>224.94</v>
      </c>
      <c r="H2912" s="66">
        <v>224.94</v>
      </c>
      <c r="I2912" s="66">
        <v>96</v>
      </c>
    </row>
    <row r="2913" spans="2:9">
      <c r="B2913" s="64">
        <f t="shared" si="93"/>
        <v>45687</v>
      </c>
      <c r="C2913" s="65">
        <f t="shared" si="92"/>
        <v>5</v>
      </c>
      <c r="D2913" s="65">
        <f>IF(ISNUMBER(MATCH(B2913,Holidays!$E$5:$E$134,0)),1,'Data Export'!C2913)</f>
        <v>5</v>
      </c>
      <c r="E2913" s="66">
        <v>8</v>
      </c>
      <c r="F2913" s="66" t="str">
        <f ca="1">OFFSET('ToU Table'!$B$6,'Data Export'!E2913-1,'Data Export'!D2913-1)</f>
        <v>Peak</v>
      </c>
      <c r="G2913" s="66">
        <v>224.95</v>
      </c>
      <c r="H2913" s="66">
        <v>224.95</v>
      </c>
      <c r="I2913" s="66">
        <v>91</v>
      </c>
    </row>
    <row r="2914" spans="2:9">
      <c r="B2914" s="64">
        <f t="shared" si="93"/>
        <v>45687</v>
      </c>
      <c r="C2914" s="65">
        <f t="shared" si="92"/>
        <v>5</v>
      </c>
      <c r="D2914" s="65">
        <f>IF(ISNUMBER(MATCH(B2914,Holidays!$E$5:$E$134,0)),1,'Data Export'!C2914)</f>
        <v>5</v>
      </c>
      <c r="E2914" s="66">
        <v>9</v>
      </c>
      <c r="F2914" s="66" t="str">
        <f ca="1">OFFSET('ToU Table'!$B$6,'Data Export'!E2914-1,'Data Export'!D2914-1)</f>
        <v>Peak</v>
      </c>
      <c r="G2914" s="66">
        <v>224.95</v>
      </c>
      <c r="H2914" s="66">
        <v>224.95</v>
      </c>
      <c r="I2914" s="66">
        <v>86</v>
      </c>
    </row>
    <row r="2915" spans="2:9">
      <c r="B2915" s="64">
        <f t="shared" si="93"/>
        <v>45687</v>
      </c>
      <c r="C2915" s="65">
        <f t="shared" si="92"/>
        <v>5</v>
      </c>
      <c r="D2915" s="65">
        <f>IF(ISNUMBER(MATCH(B2915,Holidays!$E$5:$E$134,0)),1,'Data Export'!C2915)</f>
        <v>5</v>
      </c>
      <c r="E2915" s="66">
        <v>10</v>
      </c>
      <c r="F2915" s="66" t="str">
        <f ca="1">OFFSET('ToU Table'!$B$6,'Data Export'!E2915-1,'Data Export'!D2915-1)</f>
        <v>Peak</v>
      </c>
      <c r="G2915" s="66">
        <v>153.05000000000001</v>
      </c>
      <c r="H2915" s="66">
        <v>153.1</v>
      </c>
      <c r="I2915" s="66">
        <v>162.9</v>
      </c>
    </row>
    <row r="2916" spans="2:9">
      <c r="B2916" s="64">
        <f t="shared" si="93"/>
        <v>45687</v>
      </c>
      <c r="C2916" s="65">
        <f t="shared" si="92"/>
        <v>5</v>
      </c>
      <c r="D2916" s="65">
        <f>IF(ISNUMBER(MATCH(B2916,Holidays!$E$5:$E$134,0)),1,'Data Export'!C2916)</f>
        <v>5</v>
      </c>
      <c r="E2916" s="66">
        <v>11</v>
      </c>
      <c r="F2916" s="66" t="str">
        <f ca="1">OFFSET('ToU Table'!$B$6,'Data Export'!E2916-1,'Data Export'!D2916-1)</f>
        <v>Standard</v>
      </c>
      <c r="G2916" s="66">
        <v>131.1</v>
      </c>
      <c r="H2916" s="66">
        <v>131.1</v>
      </c>
      <c r="I2916" s="66">
        <v>191.5</v>
      </c>
    </row>
    <row r="2917" spans="2:9">
      <c r="B2917" s="64">
        <f t="shared" si="93"/>
        <v>45687</v>
      </c>
      <c r="C2917" s="65">
        <f t="shared" si="92"/>
        <v>5</v>
      </c>
      <c r="D2917" s="65">
        <f>IF(ISNUMBER(MATCH(B2917,Holidays!$E$5:$E$134,0)),1,'Data Export'!C2917)</f>
        <v>5</v>
      </c>
      <c r="E2917" s="66">
        <v>12</v>
      </c>
      <c r="F2917" s="66" t="str">
        <f ca="1">OFFSET('ToU Table'!$B$6,'Data Export'!E2917-1,'Data Export'!D2917-1)</f>
        <v>Standard</v>
      </c>
      <c r="G2917" s="66">
        <v>131.6</v>
      </c>
      <c r="H2917" s="66">
        <v>131.6</v>
      </c>
      <c r="I2917" s="66">
        <v>185.8</v>
      </c>
    </row>
    <row r="2918" spans="2:9">
      <c r="B2918" s="64">
        <f t="shared" si="93"/>
        <v>45687</v>
      </c>
      <c r="C2918" s="65">
        <f t="shared" si="92"/>
        <v>5</v>
      </c>
      <c r="D2918" s="65">
        <f>IF(ISNUMBER(MATCH(B2918,Holidays!$E$5:$E$134,0)),1,'Data Export'!C2918)</f>
        <v>5</v>
      </c>
      <c r="E2918" s="66">
        <v>13</v>
      </c>
      <c r="F2918" s="66" t="str">
        <f ca="1">OFFSET('ToU Table'!$B$6,'Data Export'!E2918-1,'Data Export'!D2918-1)</f>
        <v>Standard</v>
      </c>
      <c r="G2918" s="66">
        <v>131.24</v>
      </c>
      <c r="H2918" s="66">
        <v>131.24</v>
      </c>
      <c r="I2918" s="66">
        <v>185.6</v>
      </c>
    </row>
    <row r="2919" spans="2:9">
      <c r="B2919" s="64">
        <f t="shared" si="93"/>
        <v>45687</v>
      </c>
      <c r="C2919" s="65">
        <f t="shared" si="92"/>
        <v>5</v>
      </c>
      <c r="D2919" s="65">
        <f>IF(ISNUMBER(MATCH(B2919,Holidays!$E$5:$E$134,0)),1,'Data Export'!C2919)</f>
        <v>5</v>
      </c>
      <c r="E2919" s="66">
        <v>14</v>
      </c>
      <c r="F2919" s="66" t="str">
        <f ca="1">OFFSET('ToU Table'!$B$6,'Data Export'!E2919-1,'Data Export'!D2919-1)</f>
        <v>Standard</v>
      </c>
      <c r="G2919" s="66">
        <v>131.11000000000001</v>
      </c>
      <c r="H2919" s="66">
        <v>131.11000000000001</v>
      </c>
      <c r="I2919" s="66">
        <v>185.5</v>
      </c>
    </row>
    <row r="2920" spans="2:9">
      <c r="B2920" s="64">
        <f t="shared" si="93"/>
        <v>45687</v>
      </c>
      <c r="C2920" s="65">
        <f t="shared" si="92"/>
        <v>5</v>
      </c>
      <c r="D2920" s="65">
        <f>IF(ISNUMBER(MATCH(B2920,Holidays!$E$5:$E$134,0)),1,'Data Export'!C2920)</f>
        <v>5</v>
      </c>
      <c r="E2920" s="66">
        <v>15</v>
      </c>
      <c r="F2920" s="66" t="str">
        <f ca="1">OFFSET('ToU Table'!$B$6,'Data Export'!E2920-1,'Data Export'!D2920-1)</f>
        <v>Standard</v>
      </c>
      <c r="G2920" s="66">
        <v>153.02000000000001</v>
      </c>
      <c r="H2920" s="66">
        <v>153.02000000000001</v>
      </c>
      <c r="I2920" s="66">
        <v>178</v>
      </c>
    </row>
    <row r="2921" spans="2:9">
      <c r="B2921" s="64">
        <f t="shared" si="93"/>
        <v>45687</v>
      </c>
      <c r="C2921" s="65">
        <f t="shared" si="92"/>
        <v>5</v>
      </c>
      <c r="D2921" s="65">
        <f>IF(ISNUMBER(MATCH(B2921,Holidays!$E$5:$E$134,0)),1,'Data Export'!C2921)</f>
        <v>5</v>
      </c>
      <c r="E2921" s="66">
        <v>16</v>
      </c>
      <c r="F2921" s="66" t="str">
        <f ca="1">OFFSET('ToU Table'!$B$6,'Data Export'!E2921-1,'Data Export'!D2921-1)</f>
        <v>Standard</v>
      </c>
      <c r="G2921" s="66">
        <v>165.03</v>
      </c>
      <c r="H2921" s="66">
        <v>165.03</v>
      </c>
      <c r="I2921" s="66">
        <v>178</v>
      </c>
    </row>
    <row r="2922" spans="2:9">
      <c r="B2922" s="64">
        <f t="shared" si="93"/>
        <v>45687</v>
      </c>
      <c r="C2922" s="65">
        <f t="shared" si="92"/>
        <v>5</v>
      </c>
      <c r="D2922" s="65">
        <f>IF(ISNUMBER(MATCH(B2922,Holidays!$E$5:$E$134,0)),1,'Data Export'!C2922)</f>
        <v>5</v>
      </c>
      <c r="E2922" s="66">
        <v>17</v>
      </c>
      <c r="F2922" s="66" t="str">
        <f ca="1">OFFSET('ToU Table'!$B$6,'Data Export'!E2922-1,'Data Export'!D2922-1)</f>
        <v>Standard</v>
      </c>
      <c r="G2922" s="66">
        <v>165.04</v>
      </c>
      <c r="H2922" s="66">
        <v>165.04</v>
      </c>
      <c r="I2922" s="66">
        <v>178</v>
      </c>
    </row>
    <row r="2923" spans="2:9">
      <c r="B2923" s="64">
        <f t="shared" si="93"/>
        <v>45687</v>
      </c>
      <c r="C2923" s="65">
        <f t="shared" ref="C2923:C2953" si="94">WEEKDAY(B2923)</f>
        <v>5</v>
      </c>
      <c r="D2923" s="65">
        <f>IF(ISNUMBER(MATCH(B2923,Holidays!$E$5:$E$134,0)),1,'Data Export'!C2923)</f>
        <v>5</v>
      </c>
      <c r="E2923" s="66">
        <v>18</v>
      </c>
      <c r="F2923" s="66" t="str">
        <f ca="1">OFFSET('ToU Table'!$B$6,'Data Export'!E2923-1,'Data Export'!D2923-1)</f>
        <v>Standard</v>
      </c>
      <c r="G2923" s="66">
        <v>300.07</v>
      </c>
      <c r="H2923" s="66">
        <v>300.07</v>
      </c>
      <c r="I2923" s="66">
        <v>148</v>
      </c>
    </row>
    <row r="2924" spans="2:9">
      <c r="B2924" s="64">
        <f t="shared" si="93"/>
        <v>45687</v>
      </c>
      <c r="C2924" s="65">
        <f t="shared" si="94"/>
        <v>5</v>
      </c>
      <c r="D2924" s="65">
        <f>IF(ISNUMBER(MATCH(B2924,Holidays!$E$5:$E$134,0)),1,'Data Export'!C2924)</f>
        <v>5</v>
      </c>
      <c r="E2924" s="66">
        <v>19</v>
      </c>
      <c r="F2924" s="66" t="str">
        <f ca="1">OFFSET('ToU Table'!$B$6,'Data Export'!E2924-1,'Data Export'!D2924-1)</f>
        <v>Peak</v>
      </c>
      <c r="G2924" s="66">
        <v>300.08</v>
      </c>
      <c r="H2924" s="66">
        <v>300.08</v>
      </c>
      <c r="I2924" s="66">
        <v>134</v>
      </c>
    </row>
    <row r="2925" spans="2:9">
      <c r="B2925" s="64">
        <f t="shared" si="93"/>
        <v>45687</v>
      </c>
      <c r="C2925" s="65">
        <f t="shared" si="94"/>
        <v>5</v>
      </c>
      <c r="D2925" s="65">
        <f>IF(ISNUMBER(MATCH(B2925,Holidays!$E$5:$E$134,0)),1,'Data Export'!C2925)</f>
        <v>5</v>
      </c>
      <c r="E2925" s="66">
        <v>20</v>
      </c>
      <c r="F2925" s="66" t="str">
        <f ca="1">OFFSET('ToU Table'!$B$6,'Data Export'!E2925-1,'Data Export'!D2925-1)</f>
        <v>Peak</v>
      </c>
      <c r="G2925" s="66">
        <v>300.08999999999997</v>
      </c>
      <c r="H2925" s="66">
        <v>300.08999999999997</v>
      </c>
      <c r="I2925" s="66">
        <v>114</v>
      </c>
    </row>
    <row r="2926" spans="2:9">
      <c r="B2926" s="64">
        <f t="shared" si="93"/>
        <v>45687</v>
      </c>
      <c r="C2926" s="65">
        <f t="shared" si="94"/>
        <v>5</v>
      </c>
      <c r="D2926" s="65">
        <f>IF(ISNUMBER(MATCH(B2926,Holidays!$E$5:$E$134,0)),1,'Data Export'!C2926)</f>
        <v>5</v>
      </c>
      <c r="E2926" s="66">
        <v>21</v>
      </c>
      <c r="F2926" s="66" t="str">
        <f ca="1">OFFSET('ToU Table'!$B$6,'Data Export'!E2926-1,'Data Export'!D2926-1)</f>
        <v>Peak</v>
      </c>
      <c r="G2926" s="66">
        <v>347.13</v>
      </c>
      <c r="H2926" s="66">
        <v>347.13</v>
      </c>
      <c r="I2926" s="66">
        <v>84</v>
      </c>
    </row>
    <row r="2927" spans="2:9">
      <c r="B2927" s="64">
        <f t="shared" si="93"/>
        <v>45687</v>
      </c>
      <c r="C2927" s="65">
        <f t="shared" si="94"/>
        <v>5</v>
      </c>
      <c r="D2927" s="65">
        <f>IF(ISNUMBER(MATCH(B2927,Holidays!$E$5:$E$134,0)),1,'Data Export'!C2927)</f>
        <v>5</v>
      </c>
      <c r="E2927" s="66">
        <v>22</v>
      </c>
      <c r="F2927" s="66" t="str">
        <f ca="1">OFFSET('ToU Table'!$B$6,'Data Export'!E2927-1,'Data Export'!D2927-1)</f>
        <v>Standard</v>
      </c>
      <c r="G2927" s="66">
        <v>251.24</v>
      </c>
      <c r="H2927" s="66">
        <v>251.24</v>
      </c>
      <c r="I2927" s="66">
        <v>64</v>
      </c>
    </row>
    <row r="2928" spans="2:9">
      <c r="B2928" s="64">
        <f t="shared" si="93"/>
        <v>45687</v>
      </c>
      <c r="C2928" s="65">
        <f t="shared" si="94"/>
        <v>5</v>
      </c>
      <c r="D2928" s="65">
        <f>IF(ISNUMBER(MATCH(B2928,Holidays!$E$5:$E$134,0)),1,'Data Export'!C2928)</f>
        <v>5</v>
      </c>
      <c r="E2928" s="66">
        <v>23</v>
      </c>
      <c r="F2928" s="66" t="str">
        <f ca="1">OFFSET('ToU Table'!$B$6,'Data Export'!E2928-1,'Data Export'!D2928-1)</f>
        <v>Off-peak</v>
      </c>
      <c r="G2928" s="66">
        <v>125</v>
      </c>
      <c r="H2928" s="66">
        <v>125</v>
      </c>
      <c r="I2928" s="66">
        <v>119</v>
      </c>
    </row>
    <row r="2929" spans="2:9">
      <c r="B2929" s="64">
        <f t="shared" si="93"/>
        <v>45687</v>
      </c>
      <c r="C2929" s="65">
        <f t="shared" si="94"/>
        <v>5</v>
      </c>
      <c r="D2929" s="65">
        <f>IF(ISNUMBER(MATCH(B2929,Holidays!$E$5:$E$134,0)),1,'Data Export'!C2929)</f>
        <v>5</v>
      </c>
      <c r="E2929" s="66">
        <v>24</v>
      </c>
      <c r="F2929" s="66" t="str">
        <f ca="1">OFFSET('ToU Table'!$B$6,'Data Export'!E2929-1,'Data Export'!D2929-1)</f>
        <v>Off-peak</v>
      </c>
      <c r="G2929" s="66">
        <v>121.08</v>
      </c>
      <c r="H2929" s="66">
        <v>121.08</v>
      </c>
      <c r="I2929" s="66">
        <v>139</v>
      </c>
    </row>
    <row r="2930" spans="2:9">
      <c r="B2930" s="64">
        <f t="shared" si="93"/>
        <v>45688</v>
      </c>
      <c r="C2930" s="65">
        <f t="shared" si="94"/>
        <v>6</v>
      </c>
      <c r="D2930" s="65">
        <f>IF(ISNUMBER(MATCH(B2930,Holidays!$E$5:$E$134,0)),1,'Data Export'!C2930)</f>
        <v>6</v>
      </c>
      <c r="E2930" s="66">
        <v>1</v>
      </c>
      <c r="F2930" s="66" t="str">
        <f ca="1">OFFSET('ToU Table'!$B$6,'Data Export'!E2930-1,'Data Export'!D2930-1)</f>
        <v>Off-peak</v>
      </c>
      <c r="G2930" s="66">
        <v>121.07</v>
      </c>
      <c r="H2930" s="66">
        <v>121.07</v>
      </c>
      <c r="I2930" s="66">
        <v>258</v>
      </c>
    </row>
    <row r="2931" spans="2:9">
      <c r="B2931" s="64">
        <f t="shared" si="93"/>
        <v>45688</v>
      </c>
      <c r="C2931" s="65">
        <f t="shared" si="94"/>
        <v>6</v>
      </c>
      <c r="D2931" s="65">
        <f>IF(ISNUMBER(MATCH(B2931,Holidays!$E$5:$E$134,0)),1,'Data Export'!C2931)</f>
        <v>6</v>
      </c>
      <c r="E2931" s="66">
        <v>2</v>
      </c>
      <c r="F2931" s="66" t="str">
        <f ca="1">OFFSET('ToU Table'!$B$6,'Data Export'!E2931-1,'Data Export'!D2931-1)</f>
        <v>Off-peak</v>
      </c>
      <c r="G2931" s="66">
        <v>121.07</v>
      </c>
      <c r="H2931" s="66">
        <v>121.07</v>
      </c>
      <c r="I2931" s="66">
        <v>264</v>
      </c>
    </row>
    <row r="2932" spans="2:9">
      <c r="B2932" s="64">
        <f t="shared" si="93"/>
        <v>45688</v>
      </c>
      <c r="C2932" s="65">
        <f t="shared" si="94"/>
        <v>6</v>
      </c>
      <c r="D2932" s="65">
        <f>IF(ISNUMBER(MATCH(B2932,Holidays!$E$5:$E$134,0)),1,'Data Export'!C2932)</f>
        <v>6</v>
      </c>
      <c r="E2932" s="66">
        <v>3</v>
      </c>
      <c r="F2932" s="66" t="str">
        <f ca="1">OFFSET('ToU Table'!$B$6,'Data Export'!E2932-1,'Data Export'!D2932-1)</f>
        <v>Off-peak</v>
      </c>
      <c r="G2932" s="66">
        <v>121.07</v>
      </c>
      <c r="H2932" s="66">
        <v>121.07</v>
      </c>
      <c r="I2932" s="66">
        <v>264</v>
      </c>
    </row>
    <row r="2933" spans="2:9">
      <c r="B2933" s="64">
        <f t="shared" si="93"/>
        <v>45688</v>
      </c>
      <c r="C2933" s="65">
        <f t="shared" si="94"/>
        <v>6</v>
      </c>
      <c r="D2933" s="65">
        <f>IF(ISNUMBER(MATCH(B2933,Holidays!$E$5:$E$134,0)),1,'Data Export'!C2933)</f>
        <v>6</v>
      </c>
      <c r="E2933" s="66">
        <v>4</v>
      </c>
      <c r="F2933" s="66" t="str">
        <f ca="1">OFFSET('ToU Table'!$B$6,'Data Export'!E2933-1,'Data Export'!D2933-1)</f>
        <v>Off-peak</v>
      </c>
      <c r="G2933" s="66">
        <v>121.05</v>
      </c>
      <c r="H2933" s="66">
        <v>121.05</v>
      </c>
      <c r="I2933" s="66">
        <v>264</v>
      </c>
    </row>
    <row r="2934" spans="2:9">
      <c r="B2934" s="64">
        <f t="shared" si="93"/>
        <v>45688</v>
      </c>
      <c r="C2934" s="65">
        <f t="shared" si="94"/>
        <v>6</v>
      </c>
      <c r="D2934" s="65">
        <f>IF(ISNUMBER(MATCH(B2934,Holidays!$E$5:$E$134,0)),1,'Data Export'!C2934)</f>
        <v>6</v>
      </c>
      <c r="E2934" s="66">
        <v>5</v>
      </c>
      <c r="F2934" s="66" t="str">
        <f ca="1">OFFSET('ToU Table'!$B$6,'Data Export'!E2934-1,'Data Export'!D2934-1)</f>
        <v>Off-peak</v>
      </c>
      <c r="G2934" s="66">
        <v>121.04</v>
      </c>
      <c r="H2934" s="66">
        <v>121.04</v>
      </c>
      <c r="I2934" s="66">
        <v>274</v>
      </c>
    </row>
    <row r="2935" spans="2:9">
      <c r="B2935" s="64">
        <f t="shared" si="93"/>
        <v>45688</v>
      </c>
      <c r="C2935" s="65">
        <f t="shared" si="94"/>
        <v>6</v>
      </c>
      <c r="D2935" s="65">
        <f>IF(ISNUMBER(MATCH(B2935,Holidays!$E$5:$E$134,0)),1,'Data Export'!C2935)</f>
        <v>6</v>
      </c>
      <c r="E2935" s="66">
        <v>6</v>
      </c>
      <c r="F2935" s="66" t="str">
        <f ca="1">OFFSET('ToU Table'!$B$6,'Data Export'!E2935-1,'Data Export'!D2935-1)</f>
        <v>Off-peak</v>
      </c>
      <c r="G2935" s="66">
        <v>224.93</v>
      </c>
      <c r="H2935" s="66">
        <v>224.93</v>
      </c>
      <c r="I2935" s="66">
        <v>96</v>
      </c>
    </row>
    <row r="2936" spans="2:9">
      <c r="B2936" s="64">
        <f t="shared" si="93"/>
        <v>45688</v>
      </c>
      <c r="C2936" s="65">
        <f t="shared" si="94"/>
        <v>6</v>
      </c>
      <c r="D2936" s="65">
        <f>IF(ISNUMBER(MATCH(B2936,Holidays!$E$5:$E$134,0)),1,'Data Export'!C2936)</f>
        <v>6</v>
      </c>
      <c r="E2936" s="66">
        <v>7</v>
      </c>
      <c r="F2936" s="66" t="str">
        <f ca="1">OFFSET('ToU Table'!$B$6,'Data Export'!E2936-1,'Data Export'!D2936-1)</f>
        <v>Standard</v>
      </c>
      <c r="G2936" s="66">
        <v>224.93</v>
      </c>
      <c r="H2936" s="66">
        <v>224.93</v>
      </c>
      <c r="I2936" s="66">
        <v>96</v>
      </c>
    </row>
    <row r="2937" spans="2:9">
      <c r="B2937" s="64">
        <f t="shared" si="93"/>
        <v>45688</v>
      </c>
      <c r="C2937" s="65">
        <f t="shared" si="94"/>
        <v>6</v>
      </c>
      <c r="D2937" s="65">
        <f>IF(ISNUMBER(MATCH(B2937,Holidays!$E$5:$E$134,0)),1,'Data Export'!C2937)</f>
        <v>6</v>
      </c>
      <c r="E2937" s="66">
        <v>8</v>
      </c>
      <c r="F2937" s="66" t="str">
        <f ca="1">OFFSET('ToU Table'!$B$6,'Data Export'!E2937-1,'Data Export'!D2937-1)</f>
        <v>Peak</v>
      </c>
      <c r="G2937" s="66">
        <v>224.93</v>
      </c>
      <c r="H2937" s="66">
        <v>224.93</v>
      </c>
      <c r="I2937" s="66">
        <v>88</v>
      </c>
    </row>
    <row r="2938" spans="2:9">
      <c r="B2938" s="64">
        <f t="shared" si="93"/>
        <v>45688</v>
      </c>
      <c r="C2938" s="65">
        <f t="shared" si="94"/>
        <v>6</v>
      </c>
      <c r="D2938" s="65">
        <f>IF(ISNUMBER(MATCH(B2938,Holidays!$E$5:$E$134,0)),1,'Data Export'!C2938)</f>
        <v>6</v>
      </c>
      <c r="E2938" s="66">
        <v>9</v>
      </c>
      <c r="F2938" s="66" t="str">
        <f ca="1">OFFSET('ToU Table'!$B$6,'Data Export'!E2938-1,'Data Export'!D2938-1)</f>
        <v>Peak</v>
      </c>
      <c r="G2938" s="66">
        <v>224.94</v>
      </c>
      <c r="H2938" s="66">
        <v>224.94</v>
      </c>
      <c r="I2938" s="66">
        <v>77</v>
      </c>
    </row>
    <row r="2939" spans="2:9">
      <c r="B2939" s="64">
        <f t="shared" si="93"/>
        <v>45688</v>
      </c>
      <c r="C2939" s="65">
        <f t="shared" si="94"/>
        <v>6</v>
      </c>
      <c r="D2939" s="65">
        <f>IF(ISNUMBER(MATCH(B2939,Holidays!$E$5:$E$134,0)),1,'Data Export'!C2939)</f>
        <v>6</v>
      </c>
      <c r="E2939" s="66">
        <v>10</v>
      </c>
      <c r="F2939" s="66" t="str">
        <f ca="1">OFFSET('ToU Table'!$B$6,'Data Export'!E2939-1,'Data Export'!D2939-1)</f>
        <v>Peak</v>
      </c>
      <c r="G2939" s="66">
        <v>153.04</v>
      </c>
      <c r="H2939" s="66">
        <v>153.09</v>
      </c>
      <c r="I2939" s="66">
        <v>162.6</v>
      </c>
    </row>
    <row r="2940" spans="2:9">
      <c r="B2940" s="64">
        <f t="shared" si="93"/>
        <v>45688</v>
      </c>
      <c r="C2940" s="65">
        <f t="shared" si="94"/>
        <v>6</v>
      </c>
      <c r="D2940" s="65">
        <f>IF(ISNUMBER(MATCH(B2940,Holidays!$E$5:$E$134,0)),1,'Data Export'!C2940)</f>
        <v>6</v>
      </c>
      <c r="E2940" s="66">
        <v>11</v>
      </c>
      <c r="F2940" s="66" t="str">
        <f ca="1">OFFSET('ToU Table'!$B$6,'Data Export'!E2940-1,'Data Export'!D2940-1)</f>
        <v>Standard</v>
      </c>
      <c r="G2940" s="66">
        <v>132.69</v>
      </c>
      <c r="H2940" s="66">
        <v>132.69</v>
      </c>
      <c r="I2940" s="66">
        <v>177.3</v>
      </c>
    </row>
    <row r="2941" spans="2:9">
      <c r="B2941" s="64">
        <f t="shared" si="93"/>
        <v>45688</v>
      </c>
      <c r="C2941" s="65">
        <f t="shared" si="94"/>
        <v>6</v>
      </c>
      <c r="D2941" s="65">
        <f>IF(ISNUMBER(MATCH(B2941,Holidays!$E$5:$E$134,0)),1,'Data Export'!C2941)</f>
        <v>6</v>
      </c>
      <c r="E2941" s="66">
        <v>12</v>
      </c>
      <c r="F2941" s="66" t="str">
        <f ca="1">OFFSET('ToU Table'!$B$6,'Data Export'!E2941-1,'Data Export'!D2941-1)</f>
        <v>Standard</v>
      </c>
      <c r="G2941" s="66">
        <v>133.69999999999999</v>
      </c>
      <c r="H2941" s="66">
        <v>133.69999999999999</v>
      </c>
      <c r="I2941" s="66">
        <v>171.8</v>
      </c>
    </row>
    <row r="2942" spans="2:9">
      <c r="B2942" s="64">
        <f t="shared" si="93"/>
        <v>45688</v>
      </c>
      <c r="C2942" s="65">
        <f t="shared" si="94"/>
        <v>6</v>
      </c>
      <c r="D2942" s="65">
        <f>IF(ISNUMBER(MATCH(B2942,Holidays!$E$5:$E$134,0)),1,'Data Export'!C2942)</f>
        <v>6</v>
      </c>
      <c r="E2942" s="66">
        <v>13</v>
      </c>
      <c r="F2942" s="66" t="str">
        <f ca="1">OFFSET('ToU Table'!$B$6,'Data Export'!E2942-1,'Data Export'!D2942-1)</f>
        <v>Standard</v>
      </c>
      <c r="G2942" s="66">
        <v>133.37</v>
      </c>
      <c r="H2942" s="66">
        <v>133.37</v>
      </c>
      <c r="I2942" s="66">
        <v>171.7</v>
      </c>
    </row>
    <row r="2943" spans="2:9">
      <c r="B2943" s="64">
        <f t="shared" si="93"/>
        <v>45688</v>
      </c>
      <c r="C2943" s="65">
        <f t="shared" si="94"/>
        <v>6</v>
      </c>
      <c r="D2943" s="65">
        <f>IF(ISNUMBER(MATCH(B2943,Holidays!$E$5:$E$134,0)),1,'Data Export'!C2943)</f>
        <v>6</v>
      </c>
      <c r="E2943" s="66">
        <v>14</v>
      </c>
      <c r="F2943" s="66" t="str">
        <f ca="1">OFFSET('ToU Table'!$B$6,'Data Export'!E2943-1,'Data Export'!D2943-1)</f>
        <v>Standard</v>
      </c>
      <c r="G2943" s="66">
        <v>133.47999999999999</v>
      </c>
      <c r="H2943" s="66">
        <v>133.47999999999999</v>
      </c>
      <c r="I2943" s="66">
        <v>171.7</v>
      </c>
    </row>
    <row r="2944" spans="2:9">
      <c r="B2944" s="64">
        <f t="shared" si="93"/>
        <v>45688</v>
      </c>
      <c r="C2944" s="65">
        <f t="shared" si="94"/>
        <v>6</v>
      </c>
      <c r="D2944" s="65">
        <f>IF(ISNUMBER(MATCH(B2944,Holidays!$E$5:$E$134,0)),1,'Data Export'!C2944)</f>
        <v>6</v>
      </c>
      <c r="E2944" s="66">
        <v>15</v>
      </c>
      <c r="F2944" s="66" t="str">
        <f ca="1">OFFSET('ToU Table'!$B$6,'Data Export'!E2944-1,'Data Export'!D2944-1)</f>
        <v>Standard</v>
      </c>
      <c r="G2944" s="66">
        <v>153.02000000000001</v>
      </c>
      <c r="H2944" s="66">
        <v>153.02000000000001</v>
      </c>
      <c r="I2944" s="66">
        <v>178</v>
      </c>
    </row>
    <row r="2945" spans="2:9">
      <c r="B2945" s="64">
        <f t="shared" si="93"/>
        <v>45688</v>
      </c>
      <c r="C2945" s="65">
        <f t="shared" si="94"/>
        <v>6</v>
      </c>
      <c r="D2945" s="65">
        <f>IF(ISNUMBER(MATCH(B2945,Holidays!$E$5:$E$134,0)),1,'Data Export'!C2945)</f>
        <v>6</v>
      </c>
      <c r="E2945" s="66">
        <v>16</v>
      </c>
      <c r="F2945" s="66" t="str">
        <f ca="1">OFFSET('ToU Table'!$B$6,'Data Export'!E2945-1,'Data Export'!D2945-1)</f>
        <v>Standard</v>
      </c>
      <c r="G2945" s="66">
        <v>165.02</v>
      </c>
      <c r="H2945" s="66">
        <v>165.02</v>
      </c>
      <c r="I2945" s="66">
        <v>178</v>
      </c>
    </row>
    <row r="2946" spans="2:9">
      <c r="B2946" s="64">
        <f t="shared" si="93"/>
        <v>45688</v>
      </c>
      <c r="C2946" s="65">
        <f t="shared" si="94"/>
        <v>6</v>
      </c>
      <c r="D2946" s="65">
        <f>IF(ISNUMBER(MATCH(B2946,Holidays!$E$5:$E$134,0)),1,'Data Export'!C2946)</f>
        <v>6</v>
      </c>
      <c r="E2946" s="66">
        <v>17</v>
      </c>
      <c r="F2946" s="66" t="str">
        <f ca="1">OFFSET('ToU Table'!$B$6,'Data Export'!E2946-1,'Data Export'!D2946-1)</f>
        <v>Standard</v>
      </c>
      <c r="G2946" s="66">
        <v>165.03</v>
      </c>
      <c r="H2946" s="66">
        <v>165.03</v>
      </c>
      <c r="I2946" s="66">
        <v>178</v>
      </c>
    </row>
    <row r="2947" spans="2:9">
      <c r="B2947" s="64">
        <f t="shared" ref="B2947:B2953" si="95">B2923+1</f>
        <v>45688</v>
      </c>
      <c r="C2947" s="65">
        <f t="shared" si="94"/>
        <v>6</v>
      </c>
      <c r="D2947" s="65">
        <f>IF(ISNUMBER(MATCH(B2947,Holidays!$E$5:$E$134,0)),1,'Data Export'!C2947)</f>
        <v>6</v>
      </c>
      <c r="E2947" s="66">
        <v>18</v>
      </c>
      <c r="F2947" s="66" t="str">
        <f ca="1">OFFSET('ToU Table'!$B$6,'Data Export'!E2947-1,'Data Export'!D2947-1)</f>
        <v>Standard</v>
      </c>
      <c r="G2947" s="66">
        <v>300.07</v>
      </c>
      <c r="H2947" s="66">
        <v>300.07</v>
      </c>
      <c r="I2947" s="66">
        <v>148</v>
      </c>
    </row>
    <row r="2948" spans="2:9">
      <c r="B2948" s="64">
        <f t="shared" si="95"/>
        <v>45688</v>
      </c>
      <c r="C2948" s="65">
        <f t="shared" si="94"/>
        <v>6</v>
      </c>
      <c r="D2948" s="65">
        <f>IF(ISNUMBER(MATCH(B2948,Holidays!$E$5:$E$134,0)),1,'Data Export'!C2948)</f>
        <v>6</v>
      </c>
      <c r="E2948" s="66">
        <v>19</v>
      </c>
      <c r="F2948" s="66" t="str">
        <f ca="1">OFFSET('ToU Table'!$B$6,'Data Export'!E2948-1,'Data Export'!D2948-1)</f>
        <v>Peak</v>
      </c>
      <c r="G2948" s="66">
        <v>300.08</v>
      </c>
      <c r="H2948" s="66">
        <v>300.08</v>
      </c>
      <c r="I2948" s="66">
        <v>139</v>
      </c>
    </row>
    <row r="2949" spans="2:9">
      <c r="B2949" s="64">
        <f t="shared" si="95"/>
        <v>45688</v>
      </c>
      <c r="C2949" s="65">
        <f t="shared" si="94"/>
        <v>6</v>
      </c>
      <c r="D2949" s="65">
        <f>IF(ISNUMBER(MATCH(B2949,Holidays!$E$5:$E$134,0)),1,'Data Export'!C2949)</f>
        <v>6</v>
      </c>
      <c r="E2949" s="66">
        <v>20</v>
      </c>
      <c r="F2949" s="66" t="str">
        <f ca="1">OFFSET('ToU Table'!$B$6,'Data Export'!E2949-1,'Data Export'!D2949-1)</f>
        <v>Peak</v>
      </c>
      <c r="G2949" s="66">
        <v>300.08999999999997</v>
      </c>
      <c r="H2949" s="66">
        <v>300.08999999999997</v>
      </c>
      <c r="I2949" s="66">
        <v>119</v>
      </c>
    </row>
    <row r="2950" spans="2:9">
      <c r="B2950" s="64">
        <f t="shared" si="95"/>
        <v>45688</v>
      </c>
      <c r="C2950" s="65">
        <f t="shared" si="94"/>
        <v>6</v>
      </c>
      <c r="D2950" s="65">
        <f>IF(ISNUMBER(MATCH(B2950,Holidays!$E$5:$E$134,0)),1,'Data Export'!C2950)</f>
        <v>6</v>
      </c>
      <c r="E2950" s="66">
        <v>21</v>
      </c>
      <c r="F2950" s="66" t="str">
        <f ca="1">OFFSET('ToU Table'!$B$6,'Data Export'!E2950-1,'Data Export'!D2950-1)</f>
        <v>Peak</v>
      </c>
      <c r="G2950" s="66">
        <v>344.08</v>
      </c>
      <c r="H2950" s="66">
        <v>344.08</v>
      </c>
      <c r="I2950" s="66">
        <v>85.1</v>
      </c>
    </row>
    <row r="2951" spans="2:9">
      <c r="B2951" s="64">
        <f t="shared" si="95"/>
        <v>45688</v>
      </c>
      <c r="C2951" s="65">
        <f t="shared" si="94"/>
        <v>6</v>
      </c>
      <c r="D2951" s="65">
        <f>IF(ISNUMBER(MATCH(B2951,Holidays!$E$5:$E$134,0)),1,'Data Export'!C2951)</f>
        <v>6</v>
      </c>
      <c r="E2951" s="66">
        <v>22</v>
      </c>
      <c r="F2951" s="66" t="str">
        <f ca="1">OFFSET('ToU Table'!$B$6,'Data Export'!E2951-1,'Data Export'!D2951-1)</f>
        <v>Standard</v>
      </c>
      <c r="G2951" s="66">
        <v>251.24</v>
      </c>
      <c r="H2951" s="66">
        <v>251.24</v>
      </c>
      <c r="I2951" s="66">
        <v>64</v>
      </c>
    </row>
    <row r="2952" spans="2:9">
      <c r="B2952" s="64">
        <f t="shared" si="95"/>
        <v>45688</v>
      </c>
      <c r="C2952" s="65">
        <f t="shared" si="94"/>
        <v>6</v>
      </c>
      <c r="D2952" s="65">
        <f>IF(ISNUMBER(MATCH(B2952,Holidays!$E$5:$E$134,0)),1,'Data Export'!C2952)</f>
        <v>6</v>
      </c>
      <c r="E2952" s="66">
        <v>23</v>
      </c>
      <c r="F2952" s="66" t="str">
        <f ca="1">OFFSET('ToU Table'!$B$6,'Data Export'!E2952-1,'Data Export'!D2952-1)</f>
        <v>Off-peak</v>
      </c>
      <c r="G2952" s="66">
        <v>131</v>
      </c>
      <c r="H2952" s="66">
        <v>131</v>
      </c>
      <c r="I2952" s="66">
        <v>121.3</v>
      </c>
    </row>
    <row r="2953" spans="2:9" ht="15" thickBot="1">
      <c r="B2953" s="67">
        <f t="shared" si="95"/>
        <v>45688</v>
      </c>
      <c r="C2953" s="68">
        <f t="shared" si="94"/>
        <v>6</v>
      </c>
      <c r="D2953" s="68">
        <f>IF(ISNUMBER(MATCH(B2953,Holidays!$E$5:$E$134,0)),1,'Data Export'!C2953)</f>
        <v>6</v>
      </c>
      <c r="E2953" s="69">
        <v>24</v>
      </c>
      <c r="F2953" s="69" t="str">
        <f ca="1">OFFSET('ToU Table'!$B$6,'Data Export'!E2953-1,'Data Export'!D2953-1)</f>
        <v>Off-peak</v>
      </c>
      <c r="G2953" s="69">
        <v>130.99</v>
      </c>
      <c r="H2953" s="69">
        <v>130.99</v>
      </c>
      <c r="I2953" s="69">
        <v>141.30000000000001</v>
      </c>
    </row>
  </sheetData>
  <pageMargins left="0.7" right="0.7" top="0.75" bottom="0.75" header="0.3" footer="0.3"/>
  <pageSetup paperSize="9" fitToWidth="0" fitToHeight="0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6332E-C279-4F63-99E0-D7F76AF44E60}">
  <dimension ref="C2:F4417"/>
  <sheetViews>
    <sheetView topLeftCell="A2172" workbookViewId="0">
      <selection activeCell="F2" sqref="F2:F2209"/>
    </sheetView>
  </sheetViews>
  <sheetFormatPr defaultRowHeight="14.4"/>
  <sheetData>
    <row r="2" spans="3:6">
      <c r="C2">
        <v>112.99</v>
      </c>
      <c r="D2">
        <v>268</v>
      </c>
      <c r="F2" cm="1">
        <f t="array" ref="F2:F2209">_xlfn._xlws.FILTER($D$2:$D$4417,$C$2:$C$4417&lt;400)</f>
        <v>268</v>
      </c>
    </row>
    <row r="3" spans="3:6">
      <c r="C3">
        <v>112.99</v>
      </c>
      <c r="D3">
        <v>265</v>
      </c>
      <c r="F3">
        <v>265</v>
      </c>
    </row>
    <row r="4" spans="3:6">
      <c r="C4">
        <v>113</v>
      </c>
      <c r="D4">
        <v>271</v>
      </c>
      <c r="F4">
        <v>271</v>
      </c>
    </row>
    <row r="5" spans="3:6">
      <c r="C5">
        <v>113</v>
      </c>
      <c r="D5">
        <v>272.89999999999998</v>
      </c>
      <c r="F5">
        <v>272.89999999999998</v>
      </c>
    </row>
    <row r="6" spans="3:6">
      <c r="C6">
        <v>113</v>
      </c>
      <c r="D6">
        <v>270.89999999999998</v>
      </c>
      <c r="F6">
        <v>270.89999999999998</v>
      </c>
    </row>
    <row r="7" spans="3:6">
      <c r="C7">
        <v>122.21</v>
      </c>
      <c r="D7">
        <v>116</v>
      </c>
      <c r="F7">
        <v>116</v>
      </c>
    </row>
    <row r="8" spans="3:6">
      <c r="C8">
        <v>200.05</v>
      </c>
      <c r="D8">
        <v>93</v>
      </c>
      <c r="F8">
        <v>93</v>
      </c>
    </row>
    <row r="9" spans="3:6">
      <c r="C9">
        <v>169.96</v>
      </c>
      <c r="D9">
        <v>78</v>
      </c>
      <c r="F9">
        <v>78</v>
      </c>
    </row>
    <row r="10" spans="3:6">
      <c r="C10">
        <v>169.97</v>
      </c>
      <c r="D10">
        <v>80</v>
      </c>
      <c r="F10">
        <v>80</v>
      </c>
    </row>
    <row r="11" spans="3:6">
      <c r="C11">
        <v>150.99</v>
      </c>
      <c r="D11">
        <v>55</v>
      </c>
      <c r="F11">
        <v>55</v>
      </c>
    </row>
    <row r="12" spans="3:6">
      <c r="C12">
        <v>128</v>
      </c>
      <c r="D12">
        <v>66</v>
      </c>
      <c r="F12">
        <v>66</v>
      </c>
    </row>
    <row r="13" spans="3:6">
      <c r="C13">
        <v>131</v>
      </c>
      <c r="D13">
        <v>66</v>
      </c>
      <c r="F13">
        <v>66</v>
      </c>
    </row>
    <row r="14" spans="3:6">
      <c r="C14">
        <v>131</v>
      </c>
      <c r="D14">
        <v>71</v>
      </c>
      <c r="F14">
        <v>71</v>
      </c>
    </row>
    <row r="15" spans="3:6">
      <c r="C15">
        <v>131</v>
      </c>
      <c r="D15">
        <v>71</v>
      </c>
      <c r="F15">
        <v>71</v>
      </c>
    </row>
    <row r="16" spans="3:6">
      <c r="C16">
        <v>139.91</v>
      </c>
      <c r="D16">
        <v>74</v>
      </c>
      <c r="F16">
        <v>74</v>
      </c>
    </row>
    <row r="17" spans="3:6">
      <c r="C17">
        <v>194.93</v>
      </c>
      <c r="D17">
        <v>77</v>
      </c>
      <c r="F17">
        <v>77</v>
      </c>
    </row>
    <row r="18" spans="3:6">
      <c r="C18">
        <v>222.26</v>
      </c>
      <c r="D18">
        <v>117</v>
      </c>
      <c r="F18">
        <v>117</v>
      </c>
    </row>
    <row r="19" spans="3:6">
      <c r="C19">
        <v>362.04</v>
      </c>
      <c r="D19">
        <v>71.8</v>
      </c>
      <c r="F19">
        <v>71.8</v>
      </c>
    </row>
    <row r="20" spans="3:6">
      <c r="C20">
        <v>367.38</v>
      </c>
      <c r="D20">
        <v>31</v>
      </c>
      <c r="F20">
        <v>31</v>
      </c>
    </row>
    <row r="21" spans="3:6">
      <c r="C21">
        <v>367.38</v>
      </c>
      <c r="D21">
        <v>31</v>
      </c>
      <c r="F21">
        <v>31</v>
      </c>
    </row>
    <row r="22" spans="3:6">
      <c r="C22">
        <v>365.62</v>
      </c>
      <c r="D22">
        <v>173.7</v>
      </c>
      <c r="F22">
        <v>173.7</v>
      </c>
    </row>
    <row r="23" spans="3:6">
      <c r="C23">
        <v>240.9</v>
      </c>
      <c r="D23">
        <v>142.9</v>
      </c>
      <c r="F23">
        <v>142.9</v>
      </c>
    </row>
    <row r="24" spans="3:6">
      <c r="C24">
        <v>144.62</v>
      </c>
      <c r="D24">
        <v>260</v>
      </c>
      <c r="F24">
        <v>260</v>
      </c>
    </row>
    <row r="25" spans="3:6">
      <c r="C25">
        <v>119.27</v>
      </c>
      <c r="D25">
        <v>239.1</v>
      </c>
      <c r="F25">
        <v>239.1</v>
      </c>
    </row>
    <row r="26" spans="3:6">
      <c r="C26">
        <v>1845.35</v>
      </c>
      <c r="D26">
        <v>268</v>
      </c>
      <c r="F26">
        <v>233.6</v>
      </c>
    </row>
    <row r="27" spans="3:6">
      <c r="C27">
        <v>1845.35</v>
      </c>
      <c r="D27">
        <v>265</v>
      </c>
      <c r="F27">
        <v>250.5</v>
      </c>
    </row>
    <row r="28" spans="3:6">
      <c r="C28">
        <v>1845.52</v>
      </c>
      <c r="D28">
        <v>271</v>
      </c>
      <c r="F28">
        <v>259.2</v>
      </c>
    </row>
    <row r="29" spans="3:6">
      <c r="C29">
        <v>1845.52</v>
      </c>
      <c r="D29">
        <v>272.89999999999998</v>
      </c>
      <c r="F29">
        <v>263.3</v>
      </c>
    </row>
    <row r="30" spans="3:6">
      <c r="C30">
        <v>1845.52</v>
      </c>
      <c r="D30">
        <v>270.89999999999998</v>
      </c>
      <c r="F30">
        <v>231.8</v>
      </c>
    </row>
    <row r="31" spans="3:6">
      <c r="C31">
        <v>1995.93</v>
      </c>
      <c r="D31">
        <v>116</v>
      </c>
      <c r="F31">
        <v>72.2</v>
      </c>
    </row>
    <row r="32" spans="3:6">
      <c r="C32">
        <v>3267.22</v>
      </c>
      <c r="D32">
        <v>93</v>
      </c>
      <c r="F32">
        <v>176.1</v>
      </c>
    </row>
    <row r="33" spans="3:6">
      <c r="C33">
        <v>2775.79</v>
      </c>
      <c r="D33">
        <v>78</v>
      </c>
      <c r="F33">
        <v>0</v>
      </c>
    </row>
    <row r="34" spans="3:6">
      <c r="C34">
        <v>2775.95</v>
      </c>
      <c r="D34">
        <v>80</v>
      </c>
      <c r="F34">
        <v>0</v>
      </c>
    </row>
    <row r="35" spans="3:6">
      <c r="C35">
        <v>2465.9699999999998</v>
      </c>
      <c r="D35">
        <v>55</v>
      </c>
      <c r="F35">
        <v>40</v>
      </c>
    </row>
    <row r="36" spans="3:6">
      <c r="C36">
        <v>2090.5</v>
      </c>
      <c r="D36">
        <v>66</v>
      </c>
      <c r="F36">
        <v>102</v>
      </c>
    </row>
    <row r="37" spans="3:6">
      <c r="C37">
        <v>2139.4899999999998</v>
      </c>
      <c r="D37">
        <v>66</v>
      </c>
      <c r="F37">
        <v>111</v>
      </c>
    </row>
    <row r="38" spans="3:6">
      <c r="C38">
        <v>2139.4899999999998</v>
      </c>
      <c r="D38">
        <v>71</v>
      </c>
      <c r="F38">
        <v>113</v>
      </c>
    </row>
    <row r="39" spans="3:6">
      <c r="C39">
        <v>2139.4899999999998</v>
      </c>
      <c r="D39">
        <v>71</v>
      </c>
      <c r="F39">
        <v>121</v>
      </c>
    </row>
    <row r="40" spans="3:6">
      <c r="C40">
        <v>2285.0100000000002</v>
      </c>
      <c r="D40">
        <v>74</v>
      </c>
      <c r="F40">
        <v>129</v>
      </c>
    </row>
    <row r="41" spans="3:6">
      <c r="C41">
        <v>3183.6</v>
      </c>
      <c r="D41">
        <v>77</v>
      </c>
      <c r="F41">
        <v>75</v>
      </c>
    </row>
    <row r="42" spans="3:6">
      <c r="C42">
        <v>3629.95</v>
      </c>
      <c r="D42">
        <v>117</v>
      </c>
      <c r="F42">
        <v>104</v>
      </c>
    </row>
    <row r="43" spans="3:6">
      <c r="C43">
        <v>5912.84</v>
      </c>
      <c r="D43">
        <v>71.8</v>
      </c>
      <c r="F43">
        <v>180.7</v>
      </c>
    </row>
    <row r="44" spans="3:6">
      <c r="C44">
        <v>6000.05</v>
      </c>
      <c r="D44">
        <v>31</v>
      </c>
      <c r="F44">
        <v>121.3</v>
      </c>
    </row>
    <row r="45" spans="3:6">
      <c r="C45">
        <v>6000.05</v>
      </c>
      <c r="D45">
        <v>31</v>
      </c>
      <c r="F45">
        <v>127.2</v>
      </c>
    </row>
    <row r="46" spans="3:6">
      <c r="C46">
        <v>5971.31</v>
      </c>
      <c r="D46">
        <v>173.7</v>
      </c>
      <c r="F46">
        <v>227.2</v>
      </c>
    </row>
    <row r="47" spans="3:6">
      <c r="C47">
        <v>3934.38</v>
      </c>
      <c r="D47">
        <v>142.9</v>
      </c>
      <c r="F47">
        <v>271.89999999999998</v>
      </c>
    </row>
    <row r="48" spans="3:6">
      <c r="C48">
        <v>2361.9299999999998</v>
      </c>
      <c r="D48">
        <v>260</v>
      </c>
      <c r="F48">
        <v>162.5</v>
      </c>
    </row>
    <row r="49" spans="3:6">
      <c r="C49">
        <v>1947.92</v>
      </c>
      <c r="D49">
        <v>239.1</v>
      </c>
      <c r="F49">
        <v>209</v>
      </c>
    </row>
    <row r="50" spans="3:6">
      <c r="C50">
        <v>111.13</v>
      </c>
      <c r="D50">
        <v>233.6</v>
      </c>
      <c r="F50">
        <v>236.9</v>
      </c>
    </row>
    <row r="51" spans="3:6">
      <c r="C51">
        <v>110.23</v>
      </c>
      <c r="D51">
        <v>250.5</v>
      </c>
      <c r="F51">
        <v>260.7</v>
      </c>
    </row>
    <row r="52" spans="3:6">
      <c r="C52">
        <v>109.78</v>
      </c>
      <c r="D52">
        <v>259.2</v>
      </c>
      <c r="F52">
        <v>255.6</v>
      </c>
    </row>
    <row r="53" spans="3:6">
      <c r="C53">
        <v>109.53</v>
      </c>
      <c r="D53">
        <v>263.3</v>
      </c>
      <c r="F53">
        <v>241.1</v>
      </c>
    </row>
    <row r="54" spans="3:6">
      <c r="C54">
        <v>110.9</v>
      </c>
      <c r="D54">
        <v>231.8</v>
      </c>
      <c r="F54">
        <v>236.4</v>
      </c>
    </row>
    <row r="55" spans="3:6">
      <c r="C55">
        <v>200.03</v>
      </c>
      <c r="D55">
        <v>72.2</v>
      </c>
      <c r="F55">
        <v>71.2</v>
      </c>
    </row>
    <row r="56" spans="3:6">
      <c r="C56">
        <v>200</v>
      </c>
      <c r="D56">
        <v>176.1</v>
      </c>
      <c r="F56">
        <v>181</v>
      </c>
    </row>
    <row r="57" spans="3:6">
      <c r="C57">
        <v>191.89</v>
      </c>
      <c r="D57">
        <v>0</v>
      </c>
      <c r="F57">
        <v>174</v>
      </c>
    </row>
    <row r="58" spans="3:6">
      <c r="C58">
        <v>195.21</v>
      </c>
      <c r="D58">
        <v>0</v>
      </c>
      <c r="F58">
        <v>167.7</v>
      </c>
    </row>
    <row r="59" spans="3:6">
      <c r="C59">
        <v>166.48</v>
      </c>
      <c r="D59">
        <v>40</v>
      </c>
      <c r="F59">
        <v>140</v>
      </c>
    </row>
    <row r="60" spans="3:6">
      <c r="C60">
        <v>179.04</v>
      </c>
      <c r="D60">
        <v>102</v>
      </c>
      <c r="F60">
        <v>125.9</v>
      </c>
    </row>
    <row r="61" spans="3:6">
      <c r="C61">
        <v>181.79</v>
      </c>
      <c r="D61">
        <v>111</v>
      </c>
      <c r="F61">
        <v>136</v>
      </c>
    </row>
    <row r="62" spans="3:6">
      <c r="C62">
        <v>177.81</v>
      </c>
      <c r="D62">
        <v>113</v>
      </c>
      <c r="F62">
        <v>141</v>
      </c>
    </row>
    <row r="63" spans="3:6">
      <c r="C63">
        <v>180.26</v>
      </c>
      <c r="D63">
        <v>121</v>
      </c>
      <c r="F63">
        <v>147.69999999999999</v>
      </c>
    </row>
    <row r="64" spans="3:6">
      <c r="C64">
        <v>179.65</v>
      </c>
      <c r="D64">
        <v>129</v>
      </c>
      <c r="F64">
        <v>147.69999999999999</v>
      </c>
    </row>
    <row r="65" spans="3:6">
      <c r="C65">
        <v>160.07</v>
      </c>
      <c r="D65">
        <v>75</v>
      </c>
      <c r="F65">
        <v>147.69999999999999</v>
      </c>
    </row>
    <row r="66" spans="3:6">
      <c r="C66">
        <v>173.52</v>
      </c>
      <c r="D66">
        <v>104</v>
      </c>
      <c r="F66">
        <v>177.1</v>
      </c>
    </row>
    <row r="67" spans="3:6">
      <c r="C67">
        <v>200.08</v>
      </c>
      <c r="D67">
        <v>180.7</v>
      </c>
      <c r="F67">
        <v>202.2</v>
      </c>
    </row>
    <row r="68" spans="3:6">
      <c r="C68">
        <v>361.09</v>
      </c>
      <c r="D68">
        <v>121.3</v>
      </c>
      <c r="F68">
        <v>100.9</v>
      </c>
    </row>
    <row r="69" spans="3:6">
      <c r="C69">
        <v>367.33</v>
      </c>
      <c r="D69">
        <v>127.2</v>
      </c>
      <c r="F69">
        <v>112.2</v>
      </c>
    </row>
    <row r="70" spans="3:6">
      <c r="C70">
        <v>353.08</v>
      </c>
      <c r="D70">
        <v>227.2</v>
      </c>
      <c r="F70">
        <v>212.2</v>
      </c>
    </row>
    <row r="71" spans="3:6">
      <c r="C71">
        <v>200.05</v>
      </c>
      <c r="D71">
        <v>271.89999999999998</v>
      </c>
      <c r="F71">
        <v>210.5</v>
      </c>
    </row>
    <row r="72" spans="3:6">
      <c r="C72">
        <v>121.92</v>
      </c>
      <c r="D72">
        <v>162.5</v>
      </c>
      <c r="F72">
        <v>149.6</v>
      </c>
    </row>
    <row r="73" spans="3:6">
      <c r="C73">
        <v>113.06</v>
      </c>
      <c r="D73">
        <v>209</v>
      </c>
      <c r="F73">
        <v>162.30000000000001</v>
      </c>
    </row>
    <row r="74" spans="3:6">
      <c r="C74">
        <v>1814.98</v>
      </c>
      <c r="D74">
        <v>233.6</v>
      </c>
      <c r="F74">
        <v>219.8</v>
      </c>
    </row>
    <row r="75" spans="3:6">
      <c r="C75">
        <v>1800.28</v>
      </c>
      <c r="D75">
        <v>250.5</v>
      </c>
      <c r="F75">
        <v>229.3</v>
      </c>
    </row>
    <row r="76" spans="3:6">
      <c r="C76">
        <v>1792.93</v>
      </c>
      <c r="D76">
        <v>259.2</v>
      </c>
      <c r="F76">
        <v>234</v>
      </c>
    </row>
    <row r="77" spans="3:6">
      <c r="C77">
        <v>1788.84</v>
      </c>
      <c r="D77">
        <v>263.3</v>
      </c>
      <c r="F77">
        <v>233.8</v>
      </c>
    </row>
    <row r="78" spans="3:6">
      <c r="C78">
        <v>1811.22</v>
      </c>
      <c r="D78">
        <v>231.8</v>
      </c>
      <c r="F78">
        <v>236.6</v>
      </c>
    </row>
    <row r="79" spans="3:6">
      <c r="C79">
        <v>3266.89</v>
      </c>
      <c r="D79">
        <v>72.2</v>
      </c>
      <c r="F79">
        <v>210.7</v>
      </c>
    </row>
    <row r="80" spans="3:6">
      <c r="C80">
        <v>3266.4</v>
      </c>
      <c r="D80">
        <v>176.1</v>
      </c>
      <c r="F80">
        <v>69</v>
      </c>
    </row>
    <row r="81" spans="3:6">
      <c r="C81">
        <v>3133.95</v>
      </c>
      <c r="D81">
        <v>0</v>
      </c>
      <c r="F81">
        <v>41</v>
      </c>
    </row>
    <row r="82" spans="3:6">
      <c r="C82">
        <v>3188.17</v>
      </c>
      <c r="D82">
        <v>0</v>
      </c>
      <c r="F82">
        <v>41</v>
      </c>
    </row>
    <row r="83" spans="3:6">
      <c r="C83">
        <v>2718.95</v>
      </c>
      <c r="D83">
        <v>40</v>
      </c>
      <c r="F83">
        <v>5</v>
      </c>
    </row>
    <row r="84" spans="3:6">
      <c r="C84">
        <v>2924.08</v>
      </c>
      <c r="D84">
        <v>102</v>
      </c>
      <c r="F84">
        <v>113</v>
      </c>
    </row>
    <row r="85" spans="3:6">
      <c r="C85">
        <v>2968.99</v>
      </c>
      <c r="D85">
        <v>111</v>
      </c>
      <c r="F85">
        <v>117</v>
      </c>
    </row>
    <row r="86" spans="3:6">
      <c r="C86">
        <v>2903.99</v>
      </c>
      <c r="D86">
        <v>113</v>
      </c>
      <c r="F86">
        <v>119</v>
      </c>
    </row>
    <row r="87" spans="3:6">
      <c r="C87">
        <v>2944.01</v>
      </c>
      <c r="D87">
        <v>121</v>
      </c>
      <c r="F87">
        <v>125</v>
      </c>
    </row>
    <row r="88" spans="3:6">
      <c r="C88">
        <v>2934.04</v>
      </c>
      <c r="D88">
        <v>129</v>
      </c>
      <c r="F88">
        <v>134</v>
      </c>
    </row>
    <row r="89" spans="3:6">
      <c r="C89">
        <v>2614.2600000000002</v>
      </c>
      <c r="D89">
        <v>75</v>
      </c>
      <c r="F89">
        <v>44.6</v>
      </c>
    </row>
    <row r="90" spans="3:6">
      <c r="C90">
        <v>2833.93</v>
      </c>
      <c r="D90">
        <v>104</v>
      </c>
      <c r="F90">
        <v>26</v>
      </c>
    </row>
    <row r="91" spans="3:6">
      <c r="C91">
        <v>3267.71</v>
      </c>
      <c r="D91">
        <v>180.7</v>
      </c>
      <c r="F91">
        <v>103.2</v>
      </c>
    </row>
    <row r="92" spans="3:6">
      <c r="C92">
        <v>5897.32</v>
      </c>
      <c r="D92">
        <v>121.3</v>
      </c>
      <c r="F92">
        <v>11.5</v>
      </c>
    </row>
    <row r="93" spans="3:6">
      <c r="C93">
        <v>5999.23</v>
      </c>
      <c r="D93">
        <v>127.2</v>
      </c>
      <c r="F93">
        <v>11.5</v>
      </c>
    </row>
    <row r="94" spans="3:6">
      <c r="C94">
        <v>5766.5</v>
      </c>
      <c r="D94">
        <v>227.2</v>
      </c>
      <c r="F94">
        <v>111</v>
      </c>
    </row>
    <row r="95" spans="3:6">
      <c r="C95">
        <v>3267.22</v>
      </c>
      <c r="D95">
        <v>271.89999999999998</v>
      </c>
      <c r="F95">
        <v>118.1</v>
      </c>
    </row>
    <row r="96" spans="3:6">
      <c r="C96">
        <v>1991.2</v>
      </c>
      <c r="D96">
        <v>162.5</v>
      </c>
      <c r="F96">
        <v>161.5</v>
      </c>
    </row>
    <row r="97" spans="3:6">
      <c r="C97">
        <v>1846.5</v>
      </c>
      <c r="D97">
        <v>209</v>
      </c>
      <c r="F97">
        <v>217.1</v>
      </c>
    </row>
    <row r="98" spans="3:6">
      <c r="C98">
        <v>115.34</v>
      </c>
      <c r="D98">
        <v>236.9</v>
      </c>
      <c r="F98">
        <v>146.80000000000001</v>
      </c>
    </row>
    <row r="99" spans="3:6">
      <c r="C99">
        <v>114.92</v>
      </c>
      <c r="D99">
        <v>260.7</v>
      </c>
      <c r="F99">
        <v>156</v>
      </c>
    </row>
    <row r="100" spans="3:6">
      <c r="C100">
        <v>114.94</v>
      </c>
      <c r="D100">
        <v>255.6</v>
      </c>
      <c r="F100">
        <v>160.6</v>
      </c>
    </row>
    <row r="101" spans="3:6">
      <c r="C101">
        <v>115.15</v>
      </c>
      <c r="D101">
        <v>241.1</v>
      </c>
      <c r="F101">
        <v>155.9</v>
      </c>
    </row>
    <row r="102" spans="3:6">
      <c r="C102">
        <v>115.26</v>
      </c>
      <c r="D102">
        <v>236.4</v>
      </c>
      <c r="F102">
        <v>162.80000000000001</v>
      </c>
    </row>
    <row r="103" spans="3:6">
      <c r="C103">
        <v>200.03</v>
      </c>
      <c r="D103">
        <v>71.2</v>
      </c>
      <c r="F103">
        <v>122.4</v>
      </c>
    </row>
    <row r="104" spans="3:6">
      <c r="C104">
        <v>153</v>
      </c>
      <c r="D104">
        <v>181</v>
      </c>
      <c r="F104">
        <v>74</v>
      </c>
    </row>
    <row r="105" spans="3:6">
      <c r="C105">
        <v>117.81</v>
      </c>
      <c r="D105">
        <v>174</v>
      </c>
      <c r="F105">
        <v>51.9</v>
      </c>
    </row>
    <row r="106" spans="3:6">
      <c r="C106">
        <v>121</v>
      </c>
      <c r="D106">
        <v>167.7</v>
      </c>
      <c r="F106">
        <v>51.9</v>
      </c>
    </row>
    <row r="107" spans="3:6">
      <c r="C107">
        <v>118.17</v>
      </c>
      <c r="D107">
        <v>140</v>
      </c>
      <c r="F107">
        <v>5</v>
      </c>
    </row>
    <row r="108" spans="3:6">
      <c r="C108">
        <v>113</v>
      </c>
      <c r="D108">
        <v>125.9</v>
      </c>
      <c r="F108">
        <v>31</v>
      </c>
    </row>
    <row r="109" spans="3:6">
      <c r="C109">
        <v>116.7</v>
      </c>
      <c r="D109">
        <v>136</v>
      </c>
      <c r="F109">
        <v>31.9</v>
      </c>
    </row>
    <row r="110" spans="3:6">
      <c r="C110">
        <v>118.54</v>
      </c>
      <c r="D110">
        <v>141</v>
      </c>
      <c r="F110">
        <v>31.9</v>
      </c>
    </row>
    <row r="111" spans="3:6">
      <c r="C111">
        <v>121</v>
      </c>
      <c r="D111">
        <v>147.69999999999999</v>
      </c>
      <c r="F111">
        <v>31.9</v>
      </c>
    </row>
    <row r="112" spans="3:6">
      <c r="C112">
        <v>121</v>
      </c>
      <c r="D112">
        <v>147.69999999999999</v>
      </c>
      <c r="F112">
        <v>33</v>
      </c>
    </row>
    <row r="113" spans="3:6">
      <c r="C113">
        <v>121</v>
      </c>
      <c r="D113">
        <v>147.69999999999999</v>
      </c>
      <c r="F113">
        <v>54</v>
      </c>
    </row>
    <row r="114" spans="3:6">
      <c r="C114">
        <v>131</v>
      </c>
      <c r="D114">
        <v>177.1</v>
      </c>
      <c r="F114">
        <v>89</v>
      </c>
    </row>
    <row r="115" spans="3:6">
      <c r="C115">
        <v>200.07</v>
      </c>
      <c r="D115">
        <v>202.2</v>
      </c>
      <c r="F115">
        <v>127.6</v>
      </c>
    </row>
    <row r="116" spans="3:6">
      <c r="C116">
        <v>359.86</v>
      </c>
      <c r="D116">
        <v>100.9</v>
      </c>
      <c r="F116">
        <v>106</v>
      </c>
    </row>
    <row r="117" spans="3:6">
      <c r="C117">
        <v>367.35</v>
      </c>
      <c r="D117">
        <v>112.2</v>
      </c>
      <c r="F117">
        <v>111.3</v>
      </c>
    </row>
    <row r="118" spans="3:6">
      <c r="C118">
        <v>361.77</v>
      </c>
      <c r="D118">
        <v>212.2</v>
      </c>
      <c r="F118">
        <v>111.4</v>
      </c>
    </row>
    <row r="119" spans="3:6">
      <c r="C119">
        <v>200.1</v>
      </c>
      <c r="D119">
        <v>210.5</v>
      </c>
      <c r="F119">
        <v>110.3</v>
      </c>
    </row>
    <row r="120" spans="3:6">
      <c r="C120">
        <v>142.76</v>
      </c>
      <c r="D120">
        <v>149.6</v>
      </c>
      <c r="F120">
        <v>221.9</v>
      </c>
    </row>
    <row r="121" spans="3:6">
      <c r="C121">
        <v>131</v>
      </c>
      <c r="D121">
        <v>162.30000000000001</v>
      </c>
      <c r="F121">
        <v>204.1</v>
      </c>
    </row>
    <row r="122" spans="3:6">
      <c r="C122">
        <v>1883.73</v>
      </c>
      <c r="D122">
        <v>236.9</v>
      </c>
      <c r="F122">
        <v>167</v>
      </c>
    </row>
    <row r="123" spans="3:6">
      <c r="C123">
        <v>1876.87</v>
      </c>
      <c r="D123">
        <v>260.7</v>
      </c>
      <c r="F123">
        <v>166.5</v>
      </c>
    </row>
    <row r="124" spans="3:6">
      <c r="C124">
        <v>1877.2</v>
      </c>
      <c r="D124">
        <v>255.6</v>
      </c>
      <c r="F124">
        <v>171</v>
      </c>
    </row>
    <row r="125" spans="3:6">
      <c r="C125">
        <v>1880.63</v>
      </c>
      <c r="D125">
        <v>241.1</v>
      </c>
      <c r="F125">
        <v>171</v>
      </c>
    </row>
    <row r="126" spans="3:6">
      <c r="C126">
        <v>1882.43</v>
      </c>
      <c r="D126">
        <v>236.4</v>
      </c>
      <c r="F126">
        <v>168.8</v>
      </c>
    </row>
    <row r="127" spans="3:6">
      <c r="C127">
        <v>3266.89</v>
      </c>
      <c r="D127">
        <v>71.2</v>
      </c>
      <c r="F127">
        <v>89</v>
      </c>
    </row>
    <row r="128" spans="3:6">
      <c r="C128">
        <v>2498.8000000000002</v>
      </c>
      <c r="D128">
        <v>181</v>
      </c>
      <c r="F128">
        <v>133.1</v>
      </c>
    </row>
    <row r="129" spans="3:6">
      <c r="C129">
        <v>1924.07</v>
      </c>
      <c r="D129">
        <v>174</v>
      </c>
      <c r="F129">
        <v>106.5</v>
      </c>
    </row>
    <row r="130" spans="3:6">
      <c r="C130">
        <v>1976.17</v>
      </c>
      <c r="D130">
        <v>167.7</v>
      </c>
      <c r="F130">
        <v>75</v>
      </c>
    </row>
    <row r="131" spans="3:6">
      <c r="C131">
        <v>1929.95</v>
      </c>
      <c r="D131">
        <v>140</v>
      </c>
      <c r="F131">
        <v>5</v>
      </c>
    </row>
    <row r="132" spans="3:6">
      <c r="C132">
        <v>1845.52</v>
      </c>
      <c r="D132">
        <v>125.9</v>
      </c>
      <c r="F132">
        <v>39.799999999999997</v>
      </c>
    </row>
    <row r="133" spans="3:6">
      <c r="C133">
        <v>1905.94</v>
      </c>
      <c r="D133">
        <v>136</v>
      </c>
      <c r="F133">
        <v>38.6</v>
      </c>
    </row>
    <row r="134" spans="3:6">
      <c r="C134">
        <v>1936</v>
      </c>
      <c r="D134">
        <v>141</v>
      </c>
      <c r="F134">
        <v>40.700000000000003</v>
      </c>
    </row>
    <row r="135" spans="3:6">
      <c r="C135">
        <v>1976.17</v>
      </c>
      <c r="D135">
        <v>147.69999999999999</v>
      </c>
      <c r="F135">
        <v>37.799999999999997</v>
      </c>
    </row>
    <row r="136" spans="3:6">
      <c r="C136">
        <v>1976.17</v>
      </c>
      <c r="D136">
        <v>147.69999999999999</v>
      </c>
      <c r="F136">
        <v>48</v>
      </c>
    </row>
    <row r="137" spans="3:6">
      <c r="C137">
        <v>1976.17</v>
      </c>
      <c r="D137">
        <v>147.69999999999999</v>
      </c>
      <c r="F137">
        <v>51.8</v>
      </c>
    </row>
    <row r="138" spans="3:6">
      <c r="C138">
        <v>2139.4899999999998</v>
      </c>
      <c r="D138">
        <v>177.1</v>
      </c>
      <c r="F138">
        <v>12.8</v>
      </c>
    </row>
    <row r="139" spans="3:6">
      <c r="C139">
        <v>3267.54</v>
      </c>
      <c r="D139">
        <v>202.2</v>
      </c>
      <c r="F139">
        <v>66.2</v>
      </c>
    </row>
    <row r="140" spans="3:6">
      <c r="C140">
        <v>5877.23</v>
      </c>
      <c r="D140">
        <v>100.9</v>
      </c>
      <c r="F140">
        <v>11.8</v>
      </c>
    </row>
    <row r="141" spans="3:6">
      <c r="C141">
        <v>5999.56</v>
      </c>
      <c r="D141">
        <v>112.2</v>
      </c>
      <c r="F141">
        <v>11.8</v>
      </c>
    </row>
    <row r="142" spans="3:6">
      <c r="C142">
        <v>5908.43</v>
      </c>
      <c r="D142">
        <v>212.2</v>
      </c>
      <c r="F142">
        <v>110.9</v>
      </c>
    </row>
    <row r="143" spans="3:6">
      <c r="C143">
        <v>3268.03</v>
      </c>
      <c r="D143">
        <v>210.5</v>
      </c>
      <c r="F143">
        <v>80</v>
      </c>
    </row>
    <row r="144" spans="3:6">
      <c r="C144">
        <v>2331.56</v>
      </c>
      <c r="D144">
        <v>149.6</v>
      </c>
      <c r="F144">
        <v>211.1</v>
      </c>
    </row>
    <row r="145" spans="3:6">
      <c r="C145">
        <v>2139.4899999999998</v>
      </c>
      <c r="D145">
        <v>162.30000000000001</v>
      </c>
      <c r="F145">
        <v>171.6</v>
      </c>
    </row>
    <row r="146" spans="3:6">
      <c r="C146">
        <v>115.42</v>
      </c>
      <c r="D146">
        <v>219.8</v>
      </c>
      <c r="F146">
        <v>159.19999999999999</v>
      </c>
    </row>
    <row r="147" spans="3:6">
      <c r="C147">
        <v>115.26</v>
      </c>
      <c r="D147">
        <v>229.3</v>
      </c>
      <c r="F147">
        <v>172.9</v>
      </c>
    </row>
    <row r="148" spans="3:6">
      <c r="C148">
        <v>115.16</v>
      </c>
      <c r="D148">
        <v>234</v>
      </c>
      <c r="F148">
        <v>182</v>
      </c>
    </row>
    <row r="149" spans="3:6">
      <c r="C149">
        <v>115.14</v>
      </c>
      <c r="D149">
        <v>233.8</v>
      </c>
      <c r="F149">
        <v>167.2</v>
      </c>
    </row>
    <row r="150" spans="3:6">
      <c r="C150">
        <v>115.83</v>
      </c>
      <c r="D150">
        <v>236.6</v>
      </c>
      <c r="F150">
        <v>144</v>
      </c>
    </row>
    <row r="151" spans="3:6">
      <c r="C151">
        <v>200.06</v>
      </c>
      <c r="D151">
        <v>210.7</v>
      </c>
      <c r="F151">
        <v>87</v>
      </c>
    </row>
    <row r="152" spans="3:6">
      <c r="C152">
        <v>299.11</v>
      </c>
      <c r="D152">
        <v>69</v>
      </c>
      <c r="F152">
        <v>66.3</v>
      </c>
    </row>
    <row r="153" spans="3:6">
      <c r="C153">
        <v>200.1</v>
      </c>
      <c r="D153">
        <v>41</v>
      </c>
      <c r="F153">
        <v>51.8</v>
      </c>
    </row>
    <row r="154" spans="3:6">
      <c r="C154">
        <v>200.1</v>
      </c>
      <c r="D154">
        <v>41</v>
      </c>
      <c r="F154">
        <v>41.8</v>
      </c>
    </row>
    <row r="155" spans="3:6">
      <c r="C155">
        <v>292.25</v>
      </c>
      <c r="D155">
        <v>5</v>
      </c>
      <c r="F155">
        <v>13</v>
      </c>
    </row>
    <row r="156" spans="3:6">
      <c r="C156">
        <v>187.21</v>
      </c>
      <c r="D156">
        <v>113</v>
      </c>
      <c r="F156">
        <v>34.4</v>
      </c>
    </row>
    <row r="157" spans="3:6">
      <c r="C157">
        <v>188.43</v>
      </c>
      <c r="D157">
        <v>117</v>
      </c>
      <c r="F157">
        <v>37.1</v>
      </c>
    </row>
    <row r="158" spans="3:6">
      <c r="C158">
        <v>188.9</v>
      </c>
      <c r="D158">
        <v>119</v>
      </c>
      <c r="F158">
        <v>41.9</v>
      </c>
    </row>
    <row r="159" spans="3:6">
      <c r="C159">
        <v>188.96</v>
      </c>
      <c r="D159">
        <v>125</v>
      </c>
      <c r="F159">
        <v>42</v>
      </c>
    </row>
    <row r="160" spans="3:6">
      <c r="C160">
        <v>190.57</v>
      </c>
      <c r="D160">
        <v>134</v>
      </c>
      <c r="F160">
        <v>47.8</v>
      </c>
    </row>
    <row r="161" spans="3:6">
      <c r="C161">
        <v>221.36</v>
      </c>
      <c r="D161">
        <v>44.6</v>
      </c>
      <c r="F161">
        <v>51</v>
      </c>
    </row>
    <row r="162" spans="3:6">
      <c r="C162">
        <v>279.39</v>
      </c>
      <c r="D162">
        <v>26</v>
      </c>
      <c r="F162">
        <v>41.8</v>
      </c>
    </row>
    <row r="163" spans="3:6">
      <c r="C163">
        <v>354.18</v>
      </c>
      <c r="D163">
        <v>103.2</v>
      </c>
      <c r="F163">
        <v>31.8</v>
      </c>
    </row>
    <row r="164" spans="3:6">
      <c r="C164">
        <v>367.38</v>
      </c>
      <c r="D164">
        <v>11.5</v>
      </c>
      <c r="F164">
        <v>11.8</v>
      </c>
    </row>
    <row r="165" spans="3:6">
      <c r="C165">
        <v>367.38</v>
      </c>
      <c r="D165">
        <v>11.5</v>
      </c>
      <c r="F165">
        <v>11.8</v>
      </c>
    </row>
    <row r="166" spans="3:6">
      <c r="C166">
        <v>367.35</v>
      </c>
      <c r="D166">
        <v>111</v>
      </c>
      <c r="F166">
        <v>111.3</v>
      </c>
    </row>
    <row r="167" spans="3:6">
      <c r="C167">
        <v>244.17</v>
      </c>
      <c r="D167">
        <v>118.1</v>
      </c>
      <c r="F167">
        <v>201.8</v>
      </c>
    </row>
    <row r="168" spans="3:6">
      <c r="C168">
        <v>138.58000000000001</v>
      </c>
      <c r="D168">
        <v>161.5</v>
      </c>
      <c r="F168">
        <v>205.7</v>
      </c>
    </row>
    <row r="169" spans="3:6">
      <c r="C169">
        <v>116.2</v>
      </c>
      <c r="D169">
        <v>217.1</v>
      </c>
      <c r="F169">
        <v>205.2</v>
      </c>
    </row>
    <row r="170" spans="3:6">
      <c r="C170">
        <v>1885.04</v>
      </c>
      <c r="D170">
        <v>219.8</v>
      </c>
      <c r="F170">
        <v>159.9</v>
      </c>
    </row>
    <row r="171" spans="3:6">
      <c r="C171">
        <v>1882.43</v>
      </c>
      <c r="D171">
        <v>229.3</v>
      </c>
      <c r="F171">
        <v>178.8</v>
      </c>
    </row>
    <row r="172" spans="3:6">
      <c r="C172">
        <v>1880.79</v>
      </c>
      <c r="D172">
        <v>234</v>
      </c>
      <c r="F172">
        <v>183.5</v>
      </c>
    </row>
    <row r="173" spans="3:6">
      <c r="C173">
        <v>1880.47</v>
      </c>
      <c r="D173">
        <v>233.8</v>
      </c>
      <c r="F173">
        <v>183.7</v>
      </c>
    </row>
    <row r="174" spans="3:6">
      <c r="C174">
        <v>1891.74</v>
      </c>
      <c r="D174">
        <v>236.6</v>
      </c>
      <c r="F174">
        <v>193.2</v>
      </c>
    </row>
    <row r="175" spans="3:6">
      <c r="C175">
        <v>3267.38</v>
      </c>
      <c r="D175">
        <v>210.7</v>
      </c>
      <c r="F175">
        <v>85</v>
      </c>
    </row>
    <row r="176" spans="3:6">
      <c r="C176">
        <v>4885.0600000000004</v>
      </c>
      <c r="D176">
        <v>69</v>
      </c>
      <c r="F176">
        <v>61.7</v>
      </c>
    </row>
    <row r="177" spans="3:6">
      <c r="C177">
        <v>3268.03</v>
      </c>
      <c r="D177">
        <v>41</v>
      </c>
      <c r="F177">
        <v>61.7</v>
      </c>
    </row>
    <row r="178" spans="3:6">
      <c r="C178">
        <v>3268.03</v>
      </c>
      <c r="D178">
        <v>41</v>
      </c>
      <c r="F178">
        <v>41.7</v>
      </c>
    </row>
    <row r="179" spans="3:6">
      <c r="C179">
        <v>4773.03</v>
      </c>
      <c r="D179">
        <v>5</v>
      </c>
      <c r="F179">
        <v>6.7</v>
      </c>
    </row>
    <row r="180" spans="3:6">
      <c r="C180">
        <v>3057.51</v>
      </c>
      <c r="D180">
        <v>113</v>
      </c>
      <c r="F180">
        <v>49.5</v>
      </c>
    </row>
    <row r="181" spans="3:6">
      <c r="C181">
        <v>3077.44</v>
      </c>
      <c r="D181">
        <v>117</v>
      </c>
      <c r="F181">
        <v>65.7</v>
      </c>
    </row>
    <row r="182" spans="3:6">
      <c r="C182">
        <v>3085.11</v>
      </c>
      <c r="D182">
        <v>119</v>
      </c>
      <c r="F182">
        <v>57.7</v>
      </c>
    </row>
    <row r="183" spans="3:6">
      <c r="C183">
        <v>3086.09</v>
      </c>
      <c r="D183">
        <v>125</v>
      </c>
      <c r="F183">
        <v>49.7</v>
      </c>
    </row>
    <row r="184" spans="3:6">
      <c r="C184">
        <v>3112.39</v>
      </c>
      <c r="D184">
        <v>134</v>
      </c>
      <c r="F184">
        <v>77.7</v>
      </c>
    </row>
    <row r="185" spans="3:6">
      <c r="C185">
        <v>3615.25</v>
      </c>
      <c r="D185">
        <v>44.6</v>
      </c>
      <c r="F185">
        <v>61.7</v>
      </c>
    </row>
    <row r="186" spans="3:6">
      <c r="C186">
        <v>4563</v>
      </c>
      <c r="D186">
        <v>26</v>
      </c>
      <c r="F186">
        <v>61.7</v>
      </c>
    </row>
    <row r="187" spans="3:6">
      <c r="C187">
        <v>5784.47</v>
      </c>
      <c r="D187">
        <v>103.2</v>
      </c>
      <c r="F187">
        <v>51.7</v>
      </c>
    </row>
    <row r="188" spans="3:6">
      <c r="C188">
        <v>6000.05</v>
      </c>
      <c r="D188">
        <v>11.5</v>
      </c>
      <c r="F188">
        <v>21.7</v>
      </c>
    </row>
    <row r="189" spans="3:6">
      <c r="C189">
        <v>6000.05</v>
      </c>
      <c r="D189">
        <v>11.5</v>
      </c>
      <c r="F189">
        <v>21.7</v>
      </c>
    </row>
    <row r="190" spans="3:6">
      <c r="C190">
        <v>5999.56</v>
      </c>
      <c r="D190">
        <v>111</v>
      </c>
      <c r="F190">
        <v>121.4</v>
      </c>
    </row>
    <row r="191" spans="3:6">
      <c r="C191">
        <v>3987.78</v>
      </c>
      <c r="D191">
        <v>118.1</v>
      </c>
      <c r="F191">
        <v>41.7</v>
      </c>
    </row>
    <row r="192" spans="3:6">
      <c r="C192">
        <v>2263.29</v>
      </c>
      <c r="D192">
        <v>161.5</v>
      </c>
      <c r="F192">
        <v>224.1</v>
      </c>
    </row>
    <row r="193" spans="3:6">
      <c r="C193">
        <v>1897.78</v>
      </c>
      <c r="D193">
        <v>217.1</v>
      </c>
      <c r="F193">
        <v>216.7</v>
      </c>
    </row>
    <row r="194" spans="3:6">
      <c r="C194">
        <v>115.57</v>
      </c>
      <c r="D194">
        <v>146.80000000000001</v>
      </c>
      <c r="F194">
        <v>228.7</v>
      </c>
    </row>
    <row r="195" spans="3:6">
      <c r="C195">
        <v>115.33</v>
      </c>
      <c r="D195">
        <v>156</v>
      </c>
      <c r="F195">
        <v>215.7</v>
      </c>
    </row>
    <row r="196" spans="3:6">
      <c r="C196">
        <v>115.2</v>
      </c>
      <c r="D196">
        <v>160.6</v>
      </c>
      <c r="F196">
        <v>204.7</v>
      </c>
    </row>
    <row r="197" spans="3:6">
      <c r="C197">
        <v>115.29</v>
      </c>
      <c r="D197">
        <v>155.9</v>
      </c>
      <c r="F197">
        <v>201.7</v>
      </c>
    </row>
    <row r="198" spans="3:6">
      <c r="C198">
        <v>115.89</v>
      </c>
      <c r="D198">
        <v>162.80000000000001</v>
      </c>
      <c r="F198">
        <v>216.7</v>
      </c>
    </row>
    <row r="199" spans="3:6">
      <c r="C199">
        <v>129</v>
      </c>
      <c r="D199">
        <v>122.4</v>
      </c>
      <c r="F199">
        <v>75</v>
      </c>
    </row>
    <row r="200" spans="3:6">
      <c r="C200">
        <v>285.55</v>
      </c>
      <c r="D200">
        <v>74</v>
      </c>
      <c r="F200">
        <v>114.7</v>
      </c>
    </row>
    <row r="201" spans="3:6">
      <c r="C201">
        <v>250.08</v>
      </c>
      <c r="D201">
        <v>51.9</v>
      </c>
      <c r="F201">
        <v>43</v>
      </c>
    </row>
    <row r="202" spans="3:6">
      <c r="C202">
        <v>250.09</v>
      </c>
      <c r="D202">
        <v>51.9</v>
      </c>
      <c r="F202">
        <v>0</v>
      </c>
    </row>
    <row r="203" spans="3:6">
      <c r="C203">
        <v>284.26</v>
      </c>
      <c r="D203">
        <v>5</v>
      </c>
      <c r="F203">
        <v>86.7</v>
      </c>
    </row>
    <row r="204" spans="3:6">
      <c r="C204">
        <v>130</v>
      </c>
      <c r="D204">
        <v>31</v>
      </c>
      <c r="F204">
        <v>56.1</v>
      </c>
    </row>
    <row r="205" spans="3:6">
      <c r="C205">
        <v>141</v>
      </c>
      <c r="D205">
        <v>31.9</v>
      </c>
      <c r="F205">
        <v>116</v>
      </c>
    </row>
    <row r="206" spans="3:6">
      <c r="C206">
        <v>141</v>
      </c>
      <c r="D206">
        <v>31.9</v>
      </c>
      <c r="F206">
        <v>162.1</v>
      </c>
    </row>
    <row r="207" spans="3:6">
      <c r="C207">
        <v>150.99</v>
      </c>
      <c r="D207">
        <v>31.9</v>
      </c>
      <c r="F207">
        <v>181.1</v>
      </c>
    </row>
    <row r="208" spans="3:6">
      <c r="C208">
        <v>153.69999999999999</v>
      </c>
      <c r="D208">
        <v>33</v>
      </c>
      <c r="F208">
        <v>189.1</v>
      </c>
    </row>
    <row r="209" spans="3:6">
      <c r="C209">
        <v>160.15</v>
      </c>
      <c r="D209">
        <v>54</v>
      </c>
      <c r="F209">
        <v>192.1</v>
      </c>
    </row>
    <row r="210" spans="3:6">
      <c r="C210">
        <v>229.16</v>
      </c>
      <c r="D210">
        <v>89</v>
      </c>
      <c r="F210">
        <v>218.7</v>
      </c>
    </row>
    <row r="211" spans="3:6">
      <c r="C211">
        <v>317.14</v>
      </c>
      <c r="D211">
        <v>127.6</v>
      </c>
      <c r="F211">
        <v>211.7</v>
      </c>
    </row>
    <row r="212" spans="3:6">
      <c r="C212">
        <v>368.03</v>
      </c>
      <c r="D212">
        <v>106</v>
      </c>
      <c r="F212">
        <v>11.7</v>
      </c>
    </row>
    <row r="213" spans="3:6">
      <c r="C213">
        <v>368.05</v>
      </c>
      <c r="D213">
        <v>111.3</v>
      </c>
      <c r="F213">
        <v>11.7</v>
      </c>
    </row>
    <row r="214" spans="3:6">
      <c r="C214">
        <v>368.04</v>
      </c>
      <c r="D214">
        <v>111.4</v>
      </c>
      <c r="F214">
        <v>111.7</v>
      </c>
    </row>
    <row r="215" spans="3:6">
      <c r="C215">
        <v>239.07</v>
      </c>
      <c r="D215">
        <v>110.3</v>
      </c>
      <c r="F215">
        <v>225.1</v>
      </c>
    </row>
    <row r="216" spans="3:6">
      <c r="C216">
        <v>153.97</v>
      </c>
      <c r="D216">
        <v>221.9</v>
      </c>
      <c r="F216">
        <v>264.89999999999998</v>
      </c>
    </row>
    <row r="217" spans="3:6">
      <c r="C217">
        <v>121.81</v>
      </c>
      <c r="D217">
        <v>204.1</v>
      </c>
      <c r="F217">
        <v>249.7</v>
      </c>
    </row>
    <row r="218" spans="3:6">
      <c r="C218">
        <v>1883.88</v>
      </c>
      <c r="D218">
        <v>146.80000000000001</v>
      </c>
      <c r="F218">
        <v>230</v>
      </c>
    </row>
    <row r="219" spans="3:6">
      <c r="C219">
        <v>1879.97</v>
      </c>
      <c r="D219">
        <v>156</v>
      </c>
      <c r="F219">
        <v>225.1</v>
      </c>
    </row>
    <row r="220" spans="3:6">
      <c r="C220">
        <v>1877.85</v>
      </c>
      <c r="D220">
        <v>160.6</v>
      </c>
      <c r="F220">
        <v>218</v>
      </c>
    </row>
    <row r="221" spans="3:6">
      <c r="C221">
        <v>1879.32</v>
      </c>
      <c r="D221">
        <v>155.9</v>
      </c>
      <c r="F221">
        <v>212.1</v>
      </c>
    </row>
    <row r="222" spans="3:6">
      <c r="C222">
        <v>1889.1</v>
      </c>
      <c r="D222">
        <v>162.80000000000001</v>
      </c>
      <c r="F222">
        <v>208</v>
      </c>
    </row>
    <row r="223" spans="3:6">
      <c r="C223">
        <v>2102.8000000000002</v>
      </c>
      <c r="D223">
        <v>122.4</v>
      </c>
      <c r="F223">
        <v>59</v>
      </c>
    </row>
    <row r="224" spans="3:6">
      <c r="C224">
        <v>4654.6899999999996</v>
      </c>
      <c r="D224">
        <v>74</v>
      </c>
      <c r="F224">
        <v>94.7</v>
      </c>
    </row>
    <row r="225" spans="3:6">
      <c r="C225">
        <v>4076.5</v>
      </c>
      <c r="D225">
        <v>51.9</v>
      </c>
      <c r="F225">
        <v>133.69999999999999</v>
      </c>
    </row>
    <row r="226" spans="3:6">
      <c r="C226">
        <v>4076.67</v>
      </c>
      <c r="D226">
        <v>51.9</v>
      </c>
      <c r="F226">
        <v>109.7</v>
      </c>
    </row>
    <row r="227" spans="3:6">
      <c r="C227">
        <v>4633.67</v>
      </c>
      <c r="D227">
        <v>5</v>
      </c>
      <c r="F227">
        <v>109</v>
      </c>
    </row>
    <row r="228" spans="3:6">
      <c r="C228">
        <v>2119.1</v>
      </c>
      <c r="D228">
        <v>31</v>
      </c>
      <c r="F228">
        <v>111.1</v>
      </c>
    </row>
    <row r="229" spans="3:6">
      <c r="C229">
        <v>2298.41</v>
      </c>
      <c r="D229">
        <v>31.9</v>
      </c>
      <c r="F229">
        <v>126</v>
      </c>
    </row>
    <row r="230" spans="3:6">
      <c r="C230">
        <v>2298.41</v>
      </c>
      <c r="D230">
        <v>31.9</v>
      </c>
      <c r="F230">
        <v>172.1</v>
      </c>
    </row>
    <row r="231" spans="3:6">
      <c r="C231">
        <v>2461.2600000000002</v>
      </c>
      <c r="D231">
        <v>31.9</v>
      </c>
      <c r="F231">
        <v>178.1</v>
      </c>
    </row>
    <row r="232" spans="3:6">
      <c r="C232">
        <v>2505.4299999999998</v>
      </c>
      <c r="D232">
        <v>33</v>
      </c>
      <c r="F232">
        <v>184.1</v>
      </c>
    </row>
    <row r="233" spans="3:6">
      <c r="C233">
        <v>2610.5700000000002</v>
      </c>
      <c r="D233">
        <v>54</v>
      </c>
      <c r="F233">
        <v>166.3</v>
      </c>
    </row>
    <row r="234" spans="3:6">
      <c r="C234">
        <v>3735.49</v>
      </c>
      <c r="D234">
        <v>89</v>
      </c>
      <c r="F234">
        <v>162.6</v>
      </c>
    </row>
    <row r="235" spans="3:6">
      <c r="C235">
        <v>5169.6400000000003</v>
      </c>
      <c r="D235">
        <v>127.6</v>
      </c>
      <c r="F235">
        <v>71.900000000000006</v>
      </c>
    </row>
    <row r="236" spans="3:6">
      <c r="C236">
        <v>5999.18</v>
      </c>
      <c r="D236">
        <v>106</v>
      </c>
      <c r="F236">
        <v>11.7</v>
      </c>
    </row>
    <row r="237" spans="3:6">
      <c r="C237">
        <v>5999.51</v>
      </c>
      <c r="D237">
        <v>111.3</v>
      </c>
      <c r="F237">
        <v>11.7</v>
      </c>
    </row>
    <row r="238" spans="3:6">
      <c r="C238">
        <v>5999.35</v>
      </c>
      <c r="D238">
        <v>111.4</v>
      </c>
      <c r="F238">
        <v>211.7</v>
      </c>
    </row>
    <row r="239" spans="3:6">
      <c r="C239">
        <v>3897.03</v>
      </c>
      <c r="D239">
        <v>110.3</v>
      </c>
      <c r="F239">
        <v>244.1</v>
      </c>
    </row>
    <row r="240" spans="3:6">
      <c r="C240">
        <v>2509.83</v>
      </c>
      <c r="D240">
        <v>221.9</v>
      </c>
      <c r="F240">
        <v>258</v>
      </c>
    </row>
    <row r="241" spans="3:6">
      <c r="C241">
        <v>1985.6</v>
      </c>
      <c r="D241">
        <v>204.1</v>
      </c>
      <c r="F241">
        <v>261.89999999999998</v>
      </c>
    </row>
    <row r="242" spans="3:6">
      <c r="C242">
        <v>116.14</v>
      </c>
      <c r="D242">
        <v>167</v>
      </c>
      <c r="F242">
        <v>102.1</v>
      </c>
    </row>
    <row r="243" spans="3:6">
      <c r="C243">
        <v>116.05</v>
      </c>
      <c r="D243">
        <v>166.5</v>
      </c>
      <c r="F243">
        <v>116.5</v>
      </c>
    </row>
    <row r="244" spans="3:6">
      <c r="C244">
        <v>115.94</v>
      </c>
      <c r="D244">
        <v>171</v>
      </c>
      <c r="F244">
        <v>121</v>
      </c>
    </row>
    <row r="245" spans="3:6">
      <c r="C245">
        <v>115.96</v>
      </c>
      <c r="D245">
        <v>171</v>
      </c>
      <c r="F245">
        <v>116.3</v>
      </c>
    </row>
    <row r="246" spans="3:6">
      <c r="C246">
        <v>116.2</v>
      </c>
      <c r="D246">
        <v>168.8</v>
      </c>
      <c r="F246">
        <v>113</v>
      </c>
    </row>
    <row r="247" spans="3:6">
      <c r="C247">
        <v>245.27</v>
      </c>
      <c r="D247">
        <v>89</v>
      </c>
      <c r="F247">
        <v>24.6</v>
      </c>
    </row>
    <row r="248" spans="3:6">
      <c r="C248">
        <v>266.31</v>
      </c>
      <c r="D248">
        <v>133.1</v>
      </c>
      <c r="F248">
        <v>19</v>
      </c>
    </row>
    <row r="249" spans="3:6">
      <c r="C249">
        <v>249.93</v>
      </c>
      <c r="D249">
        <v>106.5</v>
      </c>
      <c r="F249">
        <v>11.6</v>
      </c>
    </row>
    <row r="250" spans="3:6">
      <c r="C250">
        <v>230.45</v>
      </c>
      <c r="D250">
        <v>75</v>
      </c>
      <c r="F250">
        <v>11.6</v>
      </c>
    </row>
    <row r="251" spans="3:6">
      <c r="C251">
        <v>227.98</v>
      </c>
      <c r="D251">
        <v>5</v>
      </c>
      <c r="F251">
        <v>6.6</v>
      </c>
    </row>
    <row r="252" spans="3:6">
      <c r="C252">
        <v>156.84</v>
      </c>
      <c r="D252">
        <v>39.799999999999997</v>
      </c>
      <c r="F252">
        <v>1.6</v>
      </c>
    </row>
    <row r="253" spans="3:6">
      <c r="C253">
        <v>156.49</v>
      </c>
      <c r="D253">
        <v>38.6</v>
      </c>
      <c r="F253">
        <v>6.6</v>
      </c>
    </row>
    <row r="254" spans="3:6">
      <c r="C254">
        <v>157.12</v>
      </c>
      <c r="D254">
        <v>40.700000000000003</v>
      </c>
      <c r="F254">
        <v>6.6</v>
      </c>
    </row>
    <row r="255" spans="3:6">
      <c r="C255">
        <v>156.22999999999999</v>
      </c>
      <c r="D255">
        <v>37.799999999999997</v>
      </c>
      <c r="F255">
        <v>6.6</v>
      </c>
    </row>
    <row r="256" spans="3:6">
      <c r="C256">
        <v>159.38999999999999</v>
      </c>
      <c r="D256">
        <v>48</v>
      </c>
      <c r="F256">
        <v>6.6</v>
      </c>
    </row>
    <row r="257" spans="3:6">
      <c r="C257">
        <v>215.5</v>
      </c>
      <c r="D257">
        <v>51.8</v>
      </c>
      <c r="F257">
        <v>11.6</v>
      </c>
    </row>
    <row r="258" spans="3:6">
      <c r="C258">
        <v>179.93</v>
      </c>
      <c r="D258">
        <v>12.8</v>
      </c>
      <c r="F258">
        <v>13</v>
      </c>
    </row>
    <row r="259" spans="3:6">
      <c r="C259">
        <v>366.44</v>
      </c>
      <c r="D259">
        <v>66.2</v>
      </c>
      <c r="F259">
        <v>110.6</v>
      </c>
    </row>
    <row r="260" spans="3:6">
      <c r="C260">
        <v>370.49</v>
      </c>
      <c r="D260">
        <v>11.8</v>
      </c>
      <c r="F260">
        <v>11.6</v>
      </c>
    </row>
    <row r="261" spans="3:6">
      <c r="C261">
        <v>370.49</v>
      </c>
      <c r="D261">
        <v>11.8</v>
      </c>
      <c r="F261">
        <v>11.6</v>
      </c>
    </row>
    <row r="262" spans="3:6">
      <c r="C262">
        <v>370.44</v>
      </c>
      <c r="D262">
        <v>110.9</v>
      </c>
      <c r="F262">
        <v>11.6</v>
      </c>
    </row>
    <row r="263" spans="3:6">
      <c r="C263">
        <v>231.31</v>
      </c>
      <c r="D263">
        <v>80</v>
      </c>
      <c r="F263">
        <v>11.6</v>
      </c>
    </row>
    <row r="264" spans="3:6">
      <c r="C264">
        <v>148.54</v>
      </c>
      <c r="D264">
        <v>211.1</v>
      </c>
      <c r="F264">
        <v>201.6</v>
      </c>
    </row>
    <row r="265" spans="3:6">
      <c r="C265">
        <v>122.07</v>
      </c>
      <c r="D265">
        <v>171.6</v>
      </c>
      <c r="F265">
        <v>222.8</v>
      </c>
    </row>
    <row r="266" spans="3:6">
      <c r="C266">
        <v>1880.84</v>
      </c>
      <c r="D266">
        <v>167</v>
      </c>
      <c r="F266">
        <v>140.6</v>
      </c>
    </row>
    <row r="267" spans="3:6">
      <c r="C267">
        <v>1879.38</v>
      </c>
      <c r="D267">
        <v>166.5</v>
      </c>
      <c r="F267">
        <v>154</v>
      </c>
    </row>
    <row r="268" spans="3:6">
      <c r="C268">
        <v>1877.6</v>
      </c>
      <c r="D268">
        <v>171</v>
      </c>
      <c r="F268">
        <v>153.80000000000001</v>
      </c>
    </row>
    <row r="269" spans="3:6">
      <c r="C269">
        <v>1877.93</v>
      </c>
      <c r="D269">
        <v>171</v>
      </c>
      <c r="F269">
        <v>153.69999999999999</v>
      </c>
    </row>
    <row r="270" spans="3:6">
      <c r="C270">
        <v>1881.81</v>
      </c>
      <c r="D270">
        <v>168.8</v>
      </c>
      <c r="F270">
        <v>149.6</v>
      </c>
    </row>
    <row r="271" spans="3:6">
      <c r="C271">
        <v>3972.05</v>
      </c>
      <c r="D271">
        <v>89</v>
      </c>
      <c r="F271">
        <v>71</v>
      </c>
    </row>
    <row r="272" spans="3:6">
      <c r="C272">
        <v>4312.78</v>
      </c>
      <c r="D272">
        <v>133.1</v>
      </c>
      <c r="F272">
        <v>111.6</v>
      </c>
    </row>
    <row r="273" spans="3:6">
      <c r="C273">
        <v>4047.52</v>
      </c>
      <c r="D273">
        <v>106.5</v>
      </c>
      <c r="F273">
        <v>94</v>
      </c>
    </row>
    <row r="274" spans="3:6">
      <c r="C274">
        <v>3732.05</v>
      </c>
      <c r="D274">
        <v>75</v>
      </c>
      <c r="F274">
        <v>62</v>
      </c>
    </row>
    <row r="275" spans="3:6">
      <c r="C275">
        <v>3692.04</v>
      </c>
      <c r="D275">
        <v>5</v>
      </c>
      <c r="F275">
        <v>6.6</v>
      </c>
    </row>
    <row r="276" spans="3:6">
      <c r="C276">
        <v>2539.96</v>
      </c>
      <c r="D276">
        <v>39.799999999999997</v>
      </c>
      <c r="F276">
        <v>1.6</v>
      </c>
    </row>
    <row r="277" spans="3:6">
      <c r="C277">
        <v>2534.29</v>
      </c>
      <c r="D277">
        <v>38.6</v>
      </c>
      <c r="F277">
        <v>39</v>
      </c>
    </row>
    <row r="278" spans="3:6">
      <c r="C278">
        <v>2544.5</v>
      </c>
      <c r="D278">
        <v>40.700000000000003</v>
      </c>
      <c r="F278">
        <v>41</v>
      </c>
    </row>
    <row r="279" spans="3:6">
      <c r="C279">
        <v>2530.08</v>
      </c>
      <c r="D279">
        <v>37.799999999999997</v>
      </c>
      <c r="F279">
        <v>21</v>
      </c>
    </row>
    <row r="280" spans="3:6">
      <c r="C280">
        <v>2581.2600000000002</v>
      </c>
      <c r="D280">
        <v>48</v>
      </c>
      <c r="F280">
        <v>34</v>
      </c>
    </row>
    <row r="281" spans="3:6">
      <c r="C281">
        <v>3489.94</v>
      </c>
      <c r="D281">
        <v>51.8</v>
      </c>
      <c r="F281">
        <v>11.6</v>
      </c>
    </row>
    <row r="282" spans="3:6">
      <c r="C282">
        <v>2913.89</v>
      </c>
      <c r="D282">
        <v>12.8</v>
      </c>
      <c r="F282">
        <v>16.600000000000001</v>
      </c>
    </row>
    <row r="283" spans="3:6">
      <c r="C283">
        <v>5934.35</v>
      </c>
      <c r="D283">
        <v>66.2</v>
      </c>
      <c r="F283">
        <v>11.6</v>
      </c>
    </row>
    <row r="284" spans="3:6">
      <c r="C284">
        <v>5999.94</v>
      </c>
      <c r="D284">
        <v>11.8</v>
      </c>
      <c r="F284">
        <v>11.6</v>
      </c>
    </row>
    <row r="285" spans="3:6">
      <c r="C285">
        <v>5999.94</v>
      </c>
      <c r="D285">
        <v>11.8</v>
      </c>
      <c r="F285">
        <v>26.6</v>
      </c>
    </row>
    <row r="286" spans="3:6">
      <c r="C286">
        <v>5999.13</v>
      </c>
      <c r="D286">
        <v>110.9</v>
      </c>
      <c r="F286">
        <v>26.6</v>
      </c>
    </row>
    <row r="287" spans="3:6">
      <c r="C287">
        <v>3745.97</v>
      </c>
      <c r="D287">
        <v>80</v>
      </c>
      <c r="F287">
        <v>129</v>
      </c>
    </row>
    <row r="288" spans="3:6">
      <c r="C288">
        <v>2405.5500000000002</v>
      </c>
      <c r="D288">
        <v>211.1</v>
      </c>
      <c r="F288">
        <v>197.7</v>
      </c>
    </row>
    <row r="289" spans="3:6">
      <c r="C289">
        <v>1976.87</v>
      </c>
      <c r="D289">
        <v>171.6</v>
      </c>
      <c r="F289">
        <v>218.9</v>
      </c>
    </row>
    <row r="290" spans="3:6">
      <c r="C290">
        <v>116.41</v>
      </c>
      <c r="D290">
        <v>159.19999999999999</v>
      </c>
      <c r="F290">
        <v>126.8</v>
      </c>
    </row>
    <row r="291" spans="3:6">
      <c r="C291">
        <v>116.06</v>
      </c>
      <c r="D291">
        <v>172.9</v>
      </c>
      <c r="F291">
        <v>126.5</v>
      </c>
    </row>
    <row r="292" spans="3:6">
      <c r="C292">
        <v>115.82</v>
      </c>
      <c r="D292">
        <v>182</v>
      </c>
      <c r="F292">
        <v>126.4</v>
      </c>
    </row>
    <row r="293" spans="3:6">
      <c r="C293">
        <v>115.99</v>
      </c>
      <c r="D293">
        <v>167.2</v>
      </c>
      <c r="F293">
        <v>126.4</v>
      </c>
    </row>
    <row r="294" spans="3:6">
      <c r="C294">
        <v>117.1</v>
      </c>
      <c r="D294">
        <v>144</v>
      </c>
      <c r="F294">
        <v>122</v>
      </c>
    </row>
    <row r="295" spans="3:6">
      <c r="C295">
        <v>171.95</v>
      </c>
      <c r="D295">
        <v>87</v>
      </c>
      <c r="F295">
        <v>40</v>
      </c>
    </row>
    <row r="296" spans="3:6">
      <c r="C296">
        <v>291.27</v>
      </c>
      <c r="D296">
        <v>66.3</v>
      </c>
      <c r="F296">
        <v>11.5</v>
      </c>
    </row>
    <row r="297" spans="3:6">
      <c r="C297">
        <v>231</v>
      </c>
      <c r="D297">
        <v>51.8</v>
      </c>
      <c r="F297">
        <v>11.5</v>
      </c>
    </row>
    <row r="298" spans="3:6">
      <c r="C298">
        <v>200</v>
      </c>
      <c r="D298">
        <v>41.8</v>
      </c>
      <c r="F298">
        <v>11.5</v>
      </c>
    </row>
    <row r="299" spans="3:6">
      <c r="C299">
        <v>170.17</v>
      </c>
      <c r="D299">
        <v>13</v>
      </c>
      <c r="F299">
        <v>1.5</v>
      </c>
    </row>
    <row r="300" spans="3:6">
      <c r="C300">
        <v>155.63</v>
      </c>
      <c r="D300">
        <v>34.4</v>
      </c>
      <c r="F300">
        <v>1.5</v>
      </c>
    </row>
    <row r="301" spans="3:6">
      <c r="C301">
        <v>156.47999999999999</v>
      </c>
      <c r="D301">
        <v>37.1</v>
      </c>
      <c r="F301">
        <v>17</v>
      </c>
    </row>
    <row r="302" spans="3:6">
      <c r="C302">
        <v>157.97</v>
      </c>
      <c r="D302">
        <v>41.9</v>
      </c>
      <c r="F302">
        <v>11</v>
      </c>
    </row>
    <row r="303" spans="3:6">
      <c r="C303">
        <v>158</v>
      </c>
      <c r="D303">
        <v>42</v>
      </c>
      <c r="F303">
        <v>11</v>
      </c>
    </row>
    <row r="304" spans="3:6">
      <c r="C304">
        <v>159.78</v>
      </c>
      <c r="D304">
        <v>47.8</v>
      </c>
      <c r="F304">
        <v>11</v>
      </c>
    </row>
    <row r="305" spans="3:6">
      <c r="C305">
        <v>214.99</v>
      </c>
      <c r="D305">
        <v>51</v>
      </c>
      <c r="F305">
        <v>6.5</v>
      </c>
    </row>
    <row r="306" spans="3:6">
      <c r="C306">
        <v>252.85</v>
      </c>
      <c r="D306">
        <v>41.8</v>
      </c>
      <c r="F306">
        <v>6.5</v>
      </c>
    </row>
    <row r="307" spans="3:6">
      <c r="C307">
        <v>371.61</v>
      </c>
      <c r="D307">
        <v>31.8</v>
      </c>
      <c r="F307">
        <v>41.5</v>
      </c>
    </row>
    <row r="308" spans="3:6">
      <c r="C308">
        <v>371.61</v>
      </c>
      <c r="D308">
        <v>11.8</v>
      </c>
      <c r="F308">
        <v>11.5</v>
      </c>
    </row>
    <row r="309" spans="3:6">
      <c r="C309">
        <v>371.61</v>
      </c>
      <c r="D309">
        <v>11.8</v>
      </c>
      <c r="F309">
        <v>26.5</v>
      </c>
    </row>
    <row r="310" spans="3:6">
      <c r="C310">
        <v>371.58</v>
      </c>
      <c r="D310">
        <v>111.3</v>
      </c>
      <c r="F310">
        <v>125.8</v>
      </c>
    </row>
    <row r="311" spans="3:6">
      <c r="C311">
        <v>157.99</v>
      </c>
      <c r="D311">
        <v>201.8</v>
      </c>
      <c r="F311">
        <v>90.7</v>
      </c>
    </row>
    <row r="312" spans="3:6">
      <c r="C312">
        <v>158.91</v>
      </c>
      <c r="D312">
        <v>205.7</v>
      </c>
      <c r="F312">
        <v>149.80000000000001</v>
      </c>
    </row>
    <row r="313" spans="3:6">
      <c r="C313">
        <v>146.80000000000001</v>
      </c>
      <c r="D313">
        <v>205.2</v>
      </c>
      <c r="F313">
        <v>138.6</v>
      </c>
    </row>
    <row r="314" spans="3:6">
      <c r="C314">
        <v>1879.53</v>
      </c>
      <c r="D314">
        <v>159.19999999999999</v>
      </c>
      <c r="F314">
        <v>127.3</v>
      </c>
    </row>
    <row r="315" spans="3:6">
      <c r="C315">
        <v>1873.88</v>
      </c>
      <c r="D315">
        <v>172.9</v>
      </c>
      <c r="F315">
        <v>126.8</v>
      </c>
    </row>
    <row r="316" spans="3:6">
      <c r="C316">
        <v>1870.01</v>
      </c>
      <c r="D316">
        <v>182</v>
      </c>
      <c r="F316">
        <v>126.5</v>
      </c>
    </row>
    <row r="317" spans="3:6">
      <c r="C317">
        <v>1872.75</v>
      </c>
      <c r="D317">
        <v>167.2</v>
      </c>
      <c r="F317">
        <v>116.3</v>
      </c>
    </row>
    <row r="318" spans="3:6">
      <c r="C318">
        <v>1890.67</v>
      </c>
      <c r="D318">
        <v>144</v>
      </c>
      <c r="F318">
        <v>113.9</v>
      </c>
    </row>
    <row r="319" spans="3:6">
      <c r="C319">
        <v>2776.27</v>
      </c>
      <c r="D319">
        <v>87</v>
      </c>
      <c r="F319">
        <v>45.8</v>
      </c>
    </row>
    <row r="320" spans="3:6">
      <c r="C320">
        <v>4702.79</v>
      </c>
      <c r="D320">
        <v>66.3</v>
      </c>
      <c r="F320">
        <v>13.6</v>
      </c>
    </row>
    <row r="321" spans="3:6">
      <c r="C321">
        <v>3729.68</v>
      </c>
      <c r="D321">
        <v>51.8</v>
      </c>
      <c r="F321">
        <v>5</v>
      </c>
    </row>
    <row r="322" spans="3:6">
      <c r="C322">
        <v>3229.16</v>
      </c>
      <c r="D322">
        <v>41.8</v>
      </c>
      <c r="F322">
        <v>5</v>
      </c>
    </row>
    <row r="323" spans="3:6">
      <c r="C323">
        <v>2747.53</v>
      </c>
      <c r="D323">
        <v>13</v>
      </c>
      <c r="F323">
        <v>6.5</v>
      </c>
    </row>
    <row r="324" spans="3:6">
      <c r="C324">
        <v>2512.77</v>
      </c>
      <c r="D324">
        <v>34.4</v>
      </c>
      <c r="F324">
        <v>16</v>
      </c>
    </row>
    <row r="325" spans="3:6">
      <c r="C325">
        <v>2526.4899999999998</v>
      </c>
      <c r="D325">
        <v>37.1</v>
      </c>
      <c r="F325">
        <v>18.8</v>
      </c>
    </row>
    <row r="326" spans="3:6">
      <c r="C326">
        <v>2550.5500000000002</v>
      </c>
      <c r="D326">
        <v>41.9</v>
      </c>
      <c r="F326">
        <v>25.8</v>
      </c>
    </row>
    <row r="327" spans="3:6">
      <c r="C327">
        <v>2551.04</v>
      </c>
      <c r="D327">
        <v>42</v>
      </c>
      <c r="F327">
        <v>27.1</v>
      </c>
    </row>
    <row r="328" spans="3:6">
      <c r="C328">
        <v>2579.7800000000002</v>
      </c>
      <c r="D328">
        <v>47.8</v>
      </c>
      <c r="F328">
        <v>30.1</v>
      </c>
    </row>
    <row r="329" spans="3:6">
      <c r="C329">
        <v>3471.19</v>
      </c>
      <c r="D329">
        <v>51</v>
      </c>
      <c r="F329">
        <v>6.5</v>
      </c>
    </row>
    <row r="330" spans="3:6">
      <c r="C330">
        <v>4082.47</v>
      </c>
      <c r="D330">
        <v>41.8</v>
      </c>
      <c r="F330">
        <v>6.5</v>
      </c>
    </row>
    <row r="331" spans="3:6">
      <c r="C331">
        <v>5999.94</v>
      </c>
      <c r="D331">
        <v>31.8</v>
      </c>
      <c r="F331">
        <v>74.5</v>
      </c>
    </row>
    <row r="332" spans="3:6">
      <c r="C332">
        <v>5999.94</v>
      </c>
      <c r="D332">
        <v>11.8</v>
      </c>
      <c r="F332">
        <v>1.5</v>
      </c>
    </row>
    <row r="333" spans="3:6">
      <c r="C333">
        <v>5999.94</v>
      </c>
      <c r="D333">
        <v>11.8</v>
      </c>
      <c r="F333">
        <v>16.600000000000001</v>
      </c>
    </row>
    <row r="334" spans="3:6">
      <c r="C334">
        <v>5999.46</v>
      </c>
      <c r="D334">
        <v>111.3</v>
      </c>
      <c r="F334">
        <v>116.3</v>
      </c>
    </row>
    <row r="335" spans="3:6">
      <c r="C335">
        <v>2550.87</v>
      </c>
      <c r="D335">
        <v>201.8</v>
      </c>
      <c r="F335">
        <v>145.4</v>
      </c>
    </row>
    <row r="336" spans="3:6">
      <c r="C336">
        <v>2565.73</v>
      </c>
      <c r="D336">
        <v>205.7</v>
      </c>
      <c r="F336">
        <v>171.6</v>
      </c>
    </row>
    <row r="337" spans="3:6">
      <c r="C337">
        <v>2370.1999999999998</v>
      </c>
      <c r="D337">
        <v>205.2</v>
      </c>
      <c r="F337">
        <v>162.4</v>
      </c>
    </row>
    <row r="338" spans="3:6">
      <c r="C338">
        <v>114.94</v>
      </c>
      <c r="D338">
        <v>159.9</v>
      </c>
      <c r="F338">
        <v>124.5</v>
      </c>
    </row>
    <row r="339" spans="3:6">
      <c r="C339">
        <v>114.6</v>
      </c>
      <c r="D339">
        <v>178.8</v>
      </c>
      <c r="F339">
        <v>117</v>
      </c>
    </row>
    <row r="340" spans="3:6">
      <c r="C340">
        <v>114.51</v>
      </c>
      <c r="D340">
        <v>183.5</v>
      </c>
      <c r="F340">
        <v>116.4</v>
      </c>
    </row>
    <row r="341" spans="3:6">
      <c r="C341">
        <v>114.58</v>
      </c>
      <c r="D341">
        <v>183.7</v>
      </c>
      <c r="F341">
        <v>116.3</v>
      </c>
    </row>
    <row r="342" spans="3:6">
      <c r="C342">
        <v>114.47</v>
      </c>
      <c r="D342">
        <v>193.2</v>
      </c>
      <c r="F342">
        <v>112.5</v>
      </c>
    </row>
    <row r="343" spans="3:6">
      <c r="C343">
        <v>178.86</v>
      </c>
      <c r="D343">
        <v>85</v>
      </c>
      <c r="F343">
        <v>20</v>
      </c>
    </row>
    <row r="344" spans="3:6">
      <c r="C344">
        <v>345.72</v>
      </c>
      <c r="D344">
        <v>61.7</v>
      </c>
      <c r="F344">
        <v>12.9</v>
      </c>
    </row>
    <row r="345" spans="3:6">
      <c r="C345">
        <v>210</v>
      </c>
      <c r="D345">
        <v>61.7</v>
      </c>
      <c r="F345">
        <v>0</v>
      </c>
    </row>
    <row r="346" spans="3:6">
      <c r="C346">
        <v>197.29</v>
      </c>
      <c r="D346">
        <v>41.7</v>
      </c>
      <c r="F346">
        <v>2</v>
      </c>
    </row>
    <row r="347" spans="3:6">
      <c r="C347">
        <v>361.01</v>
      </c>
      <c r="D347">
        <v>6.7</v>
      </c>
      <c r="F347">
        <v>6</v>
      </c>
    </row>
    <row r="348" spans="3:6">
      <c r="C348">
        <v>161.41</v>
      </c>
      <c r="D348">
        <v>49.5</v>
      </c>
      <c r="F348">
        <v>22.5</v>
      </c>
    </row>
    <row r="349" spans="3:6">
      <c r="C349">
        <v>166.89</v>
      </c>
      <c r="D349">
        <v>65.7</v>
      </c>
      <c r="F349">
        <v>22.5</v>
      </c>
    </row>
    <row r="350" spans="3:6">
      <c r="C350">
        <v>165.06</v>
      </c>
      <c r="D350">
        <v>57.7</v>
      </c>
      <c r="F350">
        <v>23.1</v>
      </c>
    </row>
    <row r="351" spans="3:6">
      <c r="C351">
        <v>164.76</v>
      </c>
      <c r="D351">
        <v>49.7</v>
      </c>
      <c r="F351">
        <v>21.1</v>
      </c>
    </row>
    <row r="352" spans="3:6">
      <c r="C352">
        <v>176.35</v>
      </c>
      <c r="D352">
        <v>77.7</v>
      </c>
      <c r="F352">
        <v>17.899999999999999</v>
      </c>
    </row>
    <row r="353" spans="3:6">
      <c r="C353">
        <v>214.11</v>
      </c>
      <c r="D353">
        <v>61.7</v>
      </c>
      <c r="F353">
        <v>2</v>
      </c>
    </row>
    <row r="354" spans="3:6">
      <c r="C354">
        <v>251.74</v>
      </c>
      <c r="D354">
        <v>61.7</v>
      </c>
      <c r="F354">
        <v>2</v>
      </c>
    </row>
    <row r="355" spans="3:6">
      <c r="C355">
        <v>365.93</v>
      </c>
      <c r="D355">
        <v>51.7</v>
      </c>
      <c r="F355">
        <v>85.1</v>
      </c>
    </row>
    <row r="356" spans="3:6">
      <c r="C356">
        <v>365.93</v>
      </c>
      <c r="D356">
        <v>21.7</v>
      </c>
      <c r="F356">
        <v>2</v>
      </c>
    </row>
    <row r="357" spans="3:6">
      <c r="C357">
        <v>365.93</v>
      </c>
      <c r="D357">
        <v>21.7</v>
      </c>
      <c r="F357">
        <v>17</v>
      </c>
    </row>
    <row r="358" spans="3:6">
      <c r="C358">
        <v>365.91</v>
      </c>
      <c r="D358">
        <v>121.4</v>
      </c>
      <c r="F358">
        <v>116.5</v>
      </c>
    </row>
    <row r="359" spans="3:6">
      <c r="C359">
        <v>248.93</v>
      </c>
      <c r="D359">
        <v>41.7</v>
      </c>
      <c r="F359">
        <v>109.4</v>
      </c>
    </row>
    <row r="360" spans="3:6">
      <c r="C360">
        <v>158.79</v>
      </c>
      <c r="D360">
        <v>224.1</v>
      </c>
      <c r="F360">
        <v>154.4</v>
      </c>
    </row>
    <row r="361" spans="3:6">
      <c r="C361">
        <v>148.68</v>
      </c>
      <c r="D361">
        <v>216.7</v>
      </c>
      <c r="F361">
        <v>155.1</v>
      </c>
    </row>
    <row r="362" spans="3:6">
      <c r="C362">
        <v>1884.63</v>
      </c>
      <c r="D362">
        <v>159.9</v>
      </c>
      <c r="F362">
        <v>164.7</v>
      </c>
    </row>
    <row r="363" spans="3:6">
      <c r="C363">
        <v>1879.05</v>
      </c>
      <c r="D363">
        <v>178.8</v>
      </c>
      <c r="F363">
        <v>166.2</v>
      </c>
    </row>
    <row r="364" spans="3:6">
      <c r="C364">
        <v>1877.57</v>
      </c>
      <c r="D364">
        <v>183.5</v>
      </c>
      <c r="F364">
        <v>167.3</v>
      </c>
    </row>
    <row r="365" spans="3:6">
      <c r="C365">
        <v>1878.72</v>
      </c>
      <c r="D365">
        <v>183.7</v>
      </c>
      <c r="F365">
        <v>166.2</v>
      </c>
    </row>
    <row r="366" spans="3:6">
      <c r="C366">
        <v>1876.92</v>
      </c>
      <c r="D366">
        <v>193.2</v>
      </c>
      <c r="F366">
        <v>174.4</v>
      </c>
    </row>
    <row r="367" spans="3:6">
      <c r="C367">
        <v>2932.7</v>
      </c>
      <c r="D367">
        <v>85</v>
      </c>
      <c r="F367">
        <v>99</v>
      </c>
    </row>
    <row r="368" spans="3:6">
      <c r="C368">
        <v>5668.63</v>
      </c>
      <c r="D368">
        <v>61.7</v>
      </c>
      <c r="F368">
        <v>69</v>
      </c>
    </row>
    <row r="369" spans="3:6">
      <c r="C369">
        <v>3443.29</v>
      </c>
      <c r="D369">
        <v>61.7</v>
      </c>
      <c r="F369">
        <v>94</v>
      </c>
    </row>
    <row r="370" spans="3:6">
      <c r="C370">
        <v>3234.89</v>
      </c>
      <c r="D370">
        <v>41.7</v>
      </c>
      <c r="F370">
        <v>105</v>
      </c>
    </row>
    <row r="371" spans="3:6">
      <c r="C371">
        <v>5919.34</v>
      </c>
      <c r="D371">
        <v>6.7</v>
      </c>
      <c r="F371">
        <v>109</v>
      </c>
    </row>
    <row r="372" spans="3:6">
      <c r="C372">
        <v>2646.58</v>
      </c>
      <c r="D372">
        <v>49.5</v>
      </c>
      <c r="F372">
        <v>62</v>
      </c>
    </row>
    <row r="373" spans="3:6">
      <c r="C373">
        <v>2736.43</v>
      </c>
      <c r="D373">
        <v>65.7</v>
      </c>
      <c r="F373">
        <v>51</v>
      </c>
    </row>
    <row r="374" spans="3:6">
      <c r="C374">
        <v>2706.42</v>
      </c>
      <c r="D374">
        <v>57.7</v>
      </c>
      <c r="F374">
        <v>149</v>
      </c>
    </row>
    <row r="375" spans="3:6">
      <c r="C375">
        <v>2701.5</v>
      </c>
      <c r="D375">
        <v>49.7</v>
      </c>
      <c r="F375">
        <v>128</v>
      </c>
    </row>
    <row r="376" spans="3:6">
      <c r="C376">
        <v>2891.54</v>
      </c>
      <c r="D376">
        <v>77.7</v>
      </c>
      <c r="F376">
        <v>133</v>
      </c>
    </row>
    <row r="377" spans="3:6">
      <c r="C377">
        <v>3510.68</v>
      </c>
      <c r="D377">
        <v>61.7</v>
      </c>
      <c r="F377">
        <v>145</v>
      </c>
    </row>
    <row r="378" spans="3:6">
      <c r="C378">
        <v>4127.68</v>
      </c>
      <c r="D378">
        <v>61.7</v>
      </c>
      <c r="F378">
        <v>75</v>
      </c>
    </row>
    <row r="379" spans="3:6">
      <c r="C379">
        <v>6000.01</v>
      </c>
      <c r="D379">
        <v>51.7</v>
      </c>
      <c r="F379">
        <v>205</v>
      </c>
    </row>
    <row r="380" spans="3:6">
      <c r="C380">
        <v>6000.01</v>
      </c>
      <c r="D380">
        <v>21.7</v>
      </c>
      <c r="F380">
        <v>104.8</v>
      </c>
    </row>
    <row r="381" spans="3:6">
      <c r="C381">
        <v>6000.01</v>
      </c>
      <c r="D381">
        <v>21.7</v>
      </c>
      <c r="F381">
        <v>105</v>
      </c>
    </row>
    <row r="382" spans="3:6">
      <c r="C382">
        <v>5999.68</v>
      </c>
      <c r="D382">
        <v>121.4</v>
      </c>
      <c r="F382">
        <v>203.4</v>
      </c>
    </row>
    <row r="383" spans="3:6">
      <c r="C383">
        <v>4081.61</v>
      </c>
      <c r="D383">
        <v>41.7</v>
      </c>
      <c r="F383">
        <v>173</v>
      </c>
    </row>
    <row r="384" spans="3:6">
      <c r="C384">
        <v>2603.62</v>
      </c>
      <c r="D384">
        <v>224.1</v>
      </c>
      <c r="F384">
        <v>183.2</v>
      </c>
    </row>
    <row r="385" spans="3:6">
      <c r="C385">
        <v>2437.85</v>
      </c>
      <c r="D385">
        <v>216.7</v>
      </c>
      <c r="F385">
        <v>175.1</v>
      </c>
    </row>
    <row r="386" spans="3:6">
      <c r="C386">
        <v>128.32</v>
      </c>
      <c r="D386">
        <v>228.7</v>
      </c>
      <c r="F386">
        <v>215</v>
      </c>
    </row>
    <row r="387" spans="3:6">
      <c r="C387">
        <v>125.49</v>
      </c>
      <c r="D387">
        <v>215.7</v>
      </c>
      <c r="F387">
        <v>215</v>
      </c>
    </row>
    <row r="388" spans="3:6">
      <c r="C388">
        <v>123.69</v>
      </c>
      <c r="D388">
        <v>204.7</v>
      </c>
      <c r="F388">
        <v>208</v>
      </c>
    </row>
    <row r="389" spans="3:6">
      <c r="C389">
        <v>123.53</v>
      </c>
      <c r="D389">
        <v>201.7</v>
      </c>
      <c r="F389">
        <v>212</v>
      </c>
    </row>
    <row r="390" spans="3:6">
      <c r="C390">
        <v>127.29</v>
      </c>
      <c r="D390">
        <v>216.7</v>
      </c>
      <c r="F390">
        <v>208</v>
      </c>
    </row>
    <row r="391" spans="3:6">
      <c r="C391">
        <v>117.66</v>
      </c>
      <c r="D391">
        <v>75</v>
      </c>
      <c r="F391">
        <v>49</v>
      </c>
    </row>
    <row r="392" spans="3:6">
      <c r="C392">
        <v>114.41</v>
      </c>
      <c r="D392">
        <v>114.7</v>
      </c>
      <c r="F392">
        <v>45</v>
      </c>
    </row>
    <row r="393" spans="3:6">
      <c r="C393">
        <v>130.22</v>
      </c>
      <c r="D393">
        <v>43</v>
      </c>
      <c r="F393">
        <v>94</v>
      </c>
    </row>
    <row r="394" spans="3:6">
      <c r="C394">
        <v>162.32</v>
      </c>
      <c r="D394">
        <v>0</v>
      </c>
      <c r="F394">
        <v>123</v>
      </c>
    </row>
    <row r="395" spans="3:6">
      <c r="C395">
        <v>168.66</v>
      </c>
      <c r="D395">
        <v>86.7</v>
      </c>
      <c r="F395">
        <v>128</v>
      </c>
    </row>
    <row r="396" spans="3:6">
      <c r="C396">
        <v>162.94</v>
      </c>
      <c r="D396">
        <v>56.1</v>
      </c>
      <c r="F396">
        <v>117</v>
      </c>
    </row>
    <row r="397" spans="3:6">
      <c r="C397">
        <v>128.06</v>
      </c>
      <c r="D397">
        <v>116</v>
      </c>
      <c r="F397">
        <v>120</v>
      </c>
    </row>
    <row r="398" spans="3:6">
      <c r="C398">
        <v>117.51</v>
      </c>
      <c r="D398">
        <v>162.1</v>
      </c>
      <c r="F398">
        <v>71</v>
      </c>
    </row>
    <row r="399" spans="3:6">
      <c r="C399">
        <v>120.44</v>
      </c>
      <c r="D399">
        <v>181.1</v>
      </c>
      <c r="F399">
        <v>55</v>
      </c>
    </row>
    <row r="400" spans="3:6">
      <c r="C400">
        <v>121.68</v>
      </c>
      <c r="D400">
        <v>189.1</v>
      </c>
      <c r="F400">
        <v>45.2</v>
      </c>
    </row>
    <row r="401" spans="3:6">
      <c r="C401">
        <v>122.14</v>
      </c>
      <c r="D401">
        <v>192.1</v>
      </c>
      <c r="F401">
        <v>45.2</v>
      </c>
    </row>
    <row r="402" spans="3:6">
      <c r="C402">
        <v>126.31</v>
      </c>
      <c r="D402">
        <v>218.7</v>
      </c>
      <c r="F402">
        <v>45.2</v>
      </c>
    </row>
    <row r="403" spans="3:6">
      <c r="C403">
        <v>351.19</v>
      </c>
      <c r="D403">
        <v>211.7</v>
      </c>
      <c r="F403">
        <v>205</v>
      </c>
    </row>
    <row r="404" spans="3:6">
      <c r="C404">
        <v>370.92</v>
      </c>
      <c r="D404">
        <v>11.7</v>
      </c>
      <c r="F404">
        <v>105</v>
      </c>
    </row>
    <row r="405" spans="3:6">
      <c r="C405">
        <v>370.92</v>
      </c>
      <c r="D405">
        <v>11.7</v>
      </c>
      <c r="F405">
        <v>105.1</v>
      </c>
    </row>
    <row r="406" spans="3:6">
      <c r="C406">
        <v>370.89</v>
      </c>
      <c r="D406">
        <v>111.7</v>
      </c>
      <c r="F406">
        <v>203.7</v>
      </c>
    </row>
    <row r="407" spans="3:6">
      <c r="C407">
        <v>127.24</v>
      </c>
      <c r="D407">
        <v>225.1</v>
      </c>
      <c r="F407">
        <v>177</v>
      </c>
    </row>
    <row r="408" spans="3:6">
      <c r="C408">
        <v>137.65</v>
      </c>
      <c r="D408">
        <v>264.89999999999998</v>
      </c>
      <c r="F408">
        <v>205</v>
      </c>
    </row>
    <row r="409" spans="3:6">
      <c r="C409">
        <v>132.91</v>
      </c>
      <c r="D409">
        <v>249.7</v>
      </c>
      <c r="F409">
        <v>205</v>
      </c>
    </row>
    <row r="410" spans="3:6">
      <c r="C410">
        <v>2075.69</v>
      </c>
      <c r="D410">
        <v>228.7</v>
      </c>
      <c r="F410">
        <v>168.9</v>
      </c>
    </row>
    <row r="411" spans="3:6">
      <c r="C411">
        <v>2029.91</v>
      </c>
      <c r="D411">
        <v>215.7</v>
      </c>
      <c r="F411">
        <v>171.7</v>
      </c>
    </row>
    <row r="412" spans="3:6">
      <c r="C412">
        <v>2000.8</v>
      </c>
      <c r="D412">
        <v>204.7</v>
      </c>
      <c r="F412">
        <v>175.7</v>
      </c>
    </row>
    <row r="413" spans="3:6">
      <c r="C413">
        <v>1998.21</v>
      </c>
      <c r="D413">
        <v>201.7</v>
      </c>
      <c r="F413">
        <v>174.6</v>
      </c>
    </row>
    <row r="414" spans="3:6">
      <c r="C414">
        <v>2059.0300000000002</v>
      </c>
      <c r="D414">
        <v>216.7</v>
      </c>
      <c r="F414">
        <v>156.5</v>
      </c>
    </row>
    <row r="415" spans="3:6">
      <c r="C415">
        <v>1903.26</v>
      </c>
      <c r="D415">
        <v>75</v>
      </c>
      <c r="F415">
        <v>75</v>
      </c>
    </row>
    <row r="416" spans="3:6">
      <c r="C416">
        <v>1850.68</v>
      </c>
      <c r="D416">
        <v>114.7</v>
      </c>
      <c r="F416">
        <v>16</v>
      </c>
    </row>
    <row r="417" spans="3:6">
      <c r="C417">
        <v>2106.4299999999998</v>
      </c>
      <c r="D417">
        <v>43</v>
      </c>
      <c r="F417">
        <v>4</v>
      </c>
    </row>
    <row r="418" spans="3:6">
      <c r="C418">
        <v>2625.67</v>
      </c>
      <c r="D418">
        <v>0</v>
      </c>
      <c r="F418">
        <v>4</v>
      </c>
    </row>
    <row r="419" spans="3:6">
      <c r="C419">
        <v>2728.23</v>
      </c>
      <c r="D419">
        <v>86.7</v>
      </c>
      <c r="F419">
        <v>6</v>
      </c>
    </row>
    <row r="420" spans="3:6">
      <c r="C420">
        <v>2635.7</v>
      </c>
      <c r="D420">
        <v>56.1</v>
      </c>
      <c r="F420">
        <v>88</v>
      </c>
    </row>
    <row r="421" spans="3:6">
      <c r="C421">
        <v>2071.4899999999998</v>
      </c>
      <c r="D421">
        <v>116</v>
      </c>
      <c r="F421">
        <v>95</v>
      </c>
    </row>
    <row r="422" spans="3:6">
      <c r="C422">
        <v>1900.83</v>
      </c>
      <c r="D422">
        <v>162.1</v>
      </c>
      <c r="F422">
        <v>97</v>
      </c>
    </row>
    <row r="423" spans="3:6">
      <c r="C423">
        <v>1948.23</v>
      </c>
      <c r="D423">
        <v>181.1</v>
      </c>
      <c r="F423">
        <v>61</v>
      </c>
    </row>
    <row r="424" spans="3:6">
      <c r="C424">
        <v>1968.28</v>
      </c>
      <c r="D424">
        <v>189.1</v>
      </c>
      <c r="F424">
        <v>70</v>
      </c>
    </row>
    <row r="425" spans="3:6">
      <c r="C425">
        <v>1975.72</v>
      </c>
      <c r="D425">
        <v>192.1</v>
      </c>
      <c r="F425">
        <v>47</v>
      </c>
    </row>
    <row r="426" spans="3:6">
      <c r="C426">
        <v>2043.18</v>
      </c>
      <c r="D426">
        <v>218.7</v>
      </c>
      <c r="F426">
        <v>3.9</v>
      </c>
    </row>
    <row r="427" spans="3:6">
      <c r="C427">
        <v>5680.81</v>
      </c>
      <c r="D427">
        <v>211.7</v>
      </c>
      <c r="F427">
        <v>71</v>
      </c>
    </row>
    <row r="428" spans="3:6">
      <c r="C428">
        <v>5999.96</v>
      </c>
      <c r="D428">
        <v>11.7</v>
      </c>
      <c r="F428">
        <v>4</v>
      </c>
    </row>
    <row r="429" spans="3:6">
      <c r="C429">
        <v>5999.96</v>
      </c>
      <c r="D429">
        <v>11.7</v>
      </c>
      <c r="F429">
        <v>4</v>
      </c>
    </row>
    <row r="430" spans="3:6">
      <c r="C430">
        <v>5999.48</v>
      </c>
      <c r="D430">
        <v>111.7</v>
      </c>
      <c r="F430">
        <v>103.7</v>
      </c>
    </row>
    <row r="431" spans="3:6">
      <c r="C431">
        <v>2058.2199999999998</v>
      </c>
      <c r="D431">
        <v>225.1</v>
      </c>
      <c r="F431">
        <v>144.80000000000001</v>
      </c>
    </row>
    <row r="432" spans="3:6">
      <c r="C432">
        <v>2226.61</v>
      </c>
      <c r="D432">
        <v>264.89999999999998</v>
      </c>
      <c r="F432">
        <v>204</v>
      </c>
    </row>
    <row r="433" spans="3:6">
      <c r="C433">
        <v>2149.94</v>
      </c>
      <c r="D433">
        <v>249.7</v>
      </c>
      <c r="F433">
        <v>204</v>
      </c>
    </row>
    <row r="434" spans="3:6">
      <c r="C434">
        <v>125.75</v>
      </c>
      <c r="D434">
        <v>230</v>
      </c>
      <c r="F434">
        <v>144.1</v>
      </c>
    </row>
    <row r="435" spans="3:6">
      <c r="C435">
        <v>122</v>
      </c>
      <c r="D435">
        <v>225.1</v>
      </c>
      <c r="F435">
        <v>139</v>
      </c>
    </row>
    <row r="436" spans="3:6">
      <c r="C436">
        <v>121.06</v>
      </c>
      <c r="D436">
        <v>218</v>
      </c>
      <c r="F436">
        <v>137.5</v>
      </c>
    </row>
    <row r="437" spans="3:6">
      <c r="C437">
        <v>120.13</v>
      </c>
      <c r="D437">
        <v>212.1</v>
      </c>
      <c r="F437">
        <v>136.30000000000001</v>
      </c>
    </row>
    <row r="438" spans="3:6">
      <c r="C438">
        <v>118.74</v>
      </c>
      <c r="D438">
        <v>208</v>
      </c>
      <c r="F438">
        <v>140.4</v>
      </c>
    </row>
    <row r="439" spans="3:6">
      <c r="C439">
        <v>105.06</v>
      </c>
      <c r="D439">
        <v>59</v>
      </c>
      <c r="F439">
        <v>99.7</v>
      </c>
    </row>
    <row r="440" spans="3:6">
      <c r="C440">
        <v>104.57</v>
      </c>
      <c r="D440">
        <v>94.7</v>
      </c>
      <c r="F440">
        <v>3.6</v>
      </c>
    </row>
    <row r="441" spans="3:6">
      <c r="C441">
        <v>105</v>
      </c>
      <c r="D441">
        <v>133.69999999999999</v>
      </c>
      <c r="F441">
        <v>3.6</v>
      </c>
    </row>
    <row r="442" spans="3:6">
      <c r="C442">
        <v>105</v>
      </c>
      <c r="D442">
        <v>109.7</v>
      </c>
      <c r="F442">
        <v>3.6</v>
      </c>
    </row>
    <row r="443" spans="3:6">
      <c r="C443">
        <v>105.37</v>
      </c>
      <c r="D443">
        <v>109</v>
      </c>
      <c r="F443">
        <v>3.6</v>
      </c>
    </row>
    <row r="444" spans="3:6">
      <c r="C444">
        <v>105.67</v>
      </c>
      <c r="D444">
        <v>111.1</v>
      </c>
      <c r="F444">
        <v>6</v>
      </c>
    </row>
    <row r="445" spans="3:6">
      <c r="C445">
        <v>107.89</v>
      </c>
      <c r="D445">
        <v>126</v>
      </c>
      <c r="F445">
        <v>41</v>
      </c>
    </row>
    <row r="446" spans="3:6">
      <c r="C446">
        <v>114.72</v>
      </c>
      <c r="D446">
        <v>172.1</v>
      </c>
      <c r="F446">
        <v>41</v>
      </c>
    </row>
    <row r="447" spans="3:6">
      <c r="C447">
        <v>115.65</v>
      </c>
      <c r="D447">
        <v>178.1</v>
      </c>
      <c r="F447">
        <v>41</v>
      </c>
    </row>
    <row r="448" spans="3:6">
      <c r="C448">
        <v>116.58</v>
      </c>
      <c r="D448">
        <v>184.1</v>
      </c>
      <c r="F448">
        <v>30</v>
      </c>
    </row>
    <row r="449" spans="3:6">
      <c r="C449">
        <v>134.96</v>
      </c>
      <c r="D449">
        <v>166.3</v>
      </c>
      <c r="F449">
        <v>41</v>
      </c>
    </row>
    <row r="450" spans="3:6">
      <c r="C450">
        <v>142.46</v>
      </c>
      <c r="D450">
        <v>162.6</v>
      </c>
      <c r="F450">
        <v>8.6</v>
      </c>
    </row>
    <row r="451" spans="3:6">
      <c r="C451">
        <v>370.9</v>
      </c>
      <c r="D451">
        <v>71.900000000000006</v>
      </c>
      <c r="F451">
        <v>66</v>
      </c>
    </row>
    <row r="452" spans="3:6">
      <c r="C452">
        <v>370.92</v>
      </c>
      <c r="D452">
        <v>11.7</v>
      </c>
      <c r="F452">
        <v>3.6</v>
      </c>
    </row>
    <row r="453" spans="3:6">
      <c r="C453">
        <v>370.92</v>
      </c>
      <c r="D453">
        <v>11.7</v>
      </c>
      <c r="F453">
        <v>3.6</v>
      </c>
    </row>
    <row r="454" spans="3:6">
      <c r="C454">
        <v>369.66</v>
      </c>
      <c r="D454">
        <v>211.7</v>
      </c>
      <c r="F454">
        <v>103.5</v>
      </c>
    </row>
    <row r="455" spans="3:6">
      <c r="C455">
        <v>130.18</v>
      </c>
      <c r="D455">
        <v>244.1</v>
      </c>
      <c r="F455">
        <v>103.6</v>
      </c>
    </row>
    <row r="456" spans="3:6">
      <c r="C456">
        <v>137.81</v>
      </c>
      <c r="D456">
        <v>258</v>
      </c>
      <c r="F456">
        <v>208.6</v>
      </c>
    </row>
    <row r="457" spans="3:6">
      <c r="C457">
        <v>131.91</v>
      </c>
      <c r="D457">
        <v>261.89999999999998</v>
      </c>
      <c r="F457">
        <v>192.6</v>
      </c>
    </row>
    <row r="458" spans="3:6">
      <c r="C458">
        <v>2034.12</v>
      </c>
      <c r="D458">
        <v>230</v>
      </c>
      <c r="F458">
        <v>135.69999999999999</v>
      </c>
    </row>
    <row r="459" spans="3:6">
      <c r="C459">
        <v>1973.46</v>
      </c>
      <c r="D459">
        <v>225.1</v>
      </c>
      <c r="F459">
        <v>132.69999999999999</v>
      </c>
    </row>
    <row r="460" spans="3:6">
      <c r="C460">
        <v>1958.25</v>
      </c>
      <c r="D460">
        <v>218</v>
      </c>
      <c r="F460">
        <v>131.69999999999999</v>
      </c>
    </row>
    <row r="461" spans="3:6">
      <c r="C461">
        <v>1943.21</v>
      </c>
      <c r="D461">
        <v>212.1</v>
      </c>
      <c r="F461">
        <v>131.69999999999999</v>
      </c>
    </row>
    <row r="462" spans="3:6">
      <c r="C462">
        <v>1920.73</v>
      </c>
      <c r="D462">
        <v>208</v>
      </c>
      <c r="F462">
        <v>130.69999999999999</v>
      </c>
    </row>
    <row r="463" spans="3:6">
      <c r="C463">
        <v>1699.44</v>
      </c>
      <c r="D463">
        <v>59</v>
      </c>
      <c r="F463">
        <v>97.7</v>
      </c>
    </row>
    <row r="464" spans="3:6">
      <c r="C464">
        <v>1691.51</v>
      </c>
      <c r="D464">
        <v>94.7</v>
      </c>
      <c r="F464">
        <v>3.2</v>
      </c>
    </row>
    <row r="465" spans="3:6">
      <c r="C465">
        <v>1698.47</v>
      </c>
      <c r="D465">
        <v>133.69999999999999</v>
      </c>
      <c r="F465">
        <v>3.2</v>
      </c>
    </row>
    <row r="466" spans="3:6">
      <c r="C466">
        <v>1698.47</v>
      </c>
      <c r="D466">
        <v>109.7</v>
      </c>
      <c r="F466">
        <v>3.2</v>
      </c>
    </row>
    <row r="467" spans="3:6">
      <c r="C467">
        <v>1704.45</v>
      </c>
      <c r="D467">
        <v>109</v>
      </c>
      <c r="F467">
        <v>3.2</v>
      </c>
    </row>
    <row r="468" spans="3:6">
      <c r="C468">
        <v>1709.31</v>
      </c>
      <c r="D468">
        <v>111.1</v>
      </c>
      <c r="F468">
        <v>11</v>
      </c>
    </row>
    <row r="469" spans="3:6">
      <c r="C469">
        <v>1745.22</v>
      </c>
      <c r="D469">
        <v>126</v>
      </c>
      <c r="F469">
        <v>56</v>
      </c>
    </row>
    <row r="470" spans="3:6">
      <c r="C470">
        <v>1855.7</v>
      </c>
      <c r="D470">
        <v>172.1</v>
      </c>
      <c r="F470">
        <v>41</v>
      </c>
    </row>
    <row r="471" spans="3:6">
      <c r="C471">
        <v>1870.74</v>
      </c>
      <c r="D471">
        <v>178.1</v>
      </c>
      <c r="F471">
        <v>41</v>
      </c>
    </row>
    <row r="472" spans="3:6">
      <c r="C472">
        <v>1885.79</v>
      </c>
      <c r="D472">
        <v>184.1</v>
      </c>
      <c r="F472">
        <v>56</v>
      </c>
    </row>
    <row r="473" spans="3:6">
      <c r="C473">
        <v>2183.1</v>
      </c>
      <c r="D473">
        <v>166.3</v>
      </c>
      <c r="F473">
        <v>11</v>
      </c>
    </row>
    <row r="474" spans="3:6">
      <c r="C474">
        <v>2304.42</v>
      </c>
      <c r="D474">
        <v>162.6</v>
      </c>
      <c r="F474">
        <v>0</v>
      </c>
    </row>
    <row r="475" spans="3:6">
      <c r="C475">
        <v>5999.64</v>
      </c>
      <c r="D475">
        <v>71.900000000000006</v>
      </c>
      <c r="F475">
        <v>66</v>
      </c>
    </row>
    <row r="476" spans="3:6">
      <c r="C476">
        <v>5999.96</v>
      </c>
      <c r="D476">
        <v>11.7</v>
      </c>
      <c r="F476">
        <v>3.2</v>
      </c>
    </row>
    <row r="477" spans="3:6">
      <c r="C477">
        <v>5999.96</v>
      </c>
      <c r="D477">
        <v>11.7</v>
      </c>
      <c r="F477">
        <v>3.2</v>
      </c>
    </row>
    <row r="478" spans="3:6">
      <c r="C478">
        <v>5979.58</v>
      </c>
      <c r="D478">
        <v>211.7</v>
      </c>
      <c r="F478">
        <v>73.099999999999994</v>
      </c>
    </row>
    <row r="479" spans="3:6">
      <c r="C479">
        <v>2105.7800000000002</v>
      </c>
      <c r="D479">
        <v>244.1</v>
      </c>
      <c r="F479">
        <v>172</v>
      </c>
    </row>
    <row r="480" spans="3:6">
      <c r="C480">
        <v>2229.1999999999998</v>
      </c>
      <c r="D480">
        <v>258</v>
      </c>
      <c r="F480">
        <v>203.2</v>
      </c>
    </row>
    <row r="481" spans="3:6">
      <c r="C481">
        <v>2133.7600000000002</v>
      </c>
      <c r="D481">
        <v>261.89999999999998</v>
      </c>
      <c r="F481">
        <v>191.2</v>
      </c>
    </row>
    <row r="482" spans="3:6">
      <c r="C482">
        <v>117.04</v>
      </c>
      <c r="D482">
        <v>102.1</v>
      </c>
      <c r="F482">
        <v>132.30000000000001</v>
      </c>
    </row>
    <row r="483" spans="3:6">
      <c r="C483">
        <v>116.83</v>
      </c>
      <c r="D483">
        <v>116.5</v>
      </c>
      <c r="F483">
        <v>133.19999999999999</v>
      </c>
    </row>
    <row r="484" spans="3:6">
      <c r="C484">
        <v>116.74</v>
      </c>
      <c r="D484">
        <v>121</v>
      </c>
      <c r="F484">
        <v>132.30000000000001</v>
      </c>
    </row>
    <row r="485" spans="3:6">
      <c r="C485">
        <v>116.83</v>
      </c>
      <c r="D485">
        <v>116.3</v>
      </c>
      <c r="F485">
        <v>128.9</v>
      </c>
    </row>
    <row r="486" spans="3:6">
      <c r="C486">
        <v>117.06</v>
      </c>
      <c r="D486">
        <v>113</v>
      </c>
      <c r="F486">
        <v>133.30000000000001</v>
      </c>
    </row>
    <row r="487" spans="3:6">
      <c r="C487">
        <v>365.14</v>
      </c>
      <c r="D487">
        <v>24.6</v>
      </c>
      <c r="F487">
        <v>70.900000000000006</v>
      </c>
    </row>
    <row r="488" spans="3:6">
      <c r="C488">
        <v>364.97</v>
      </c>
      <c r="D488">
        <v>19</v>
      </c>
      <c r="F488">
        <v>36.6</v>
      </c>
    </row>
    <row r="489" spans="3:6">
      <c r="C489">
        <v>327.19</v>
      </c>
      <c r="D489">
        <v>11.6</v>
      </c>
      <c r="F489">
        <v>40.799999999999997</v>
      </c>
    </row>
    <row r="490" spans="3:6">
      <c r="C490">
        <v>327.11</v>
      </c>
      <c r="D490">
        <v>11.6</v>
      </c>
      <c r="F490">
        <v>38.700000000000003</v>
      </c>
    </row>
    <row r="491" spans="3:6">
      <c r="C491">
        <v>364.89</v>
      </c>
      <c r="D491">
        <v>6.6</v>
      </c>
      <c r="F491">
        <v>2.8</v>
      </c>
    </row>
    <row r="492" spans="3:6">
      <c r="C492">
        <v>199.43</v>
      </c>
      <c r="D492">
        <v>1.6</v>
      </c>
      <c r="F492">
        <v>21</v>
      </c>
    </row>
    <row r="493" spans="3:6">
      <c r="C493">
        <v>198.31</v>
      </c>
      <c r="D493">
        <v>6.6</v>
      </c>
      <c r="F493">
        <v>21</v>
      </c>
    </row>
    <row r="494" spans="3:6">
      <c r="C494">
        <v>198.5</v>
      </c>
      <c r="D494">
        <v>6.6</v>
      </c>
      <c r="F494">
        <v>21</v>
      </c>
    </row>
    <row r="495" spans="3:6">
      <c r="C495">
        <v>198.65</v>
      </c>
      <c r="D495">
        <v>6.6</v>
      </c>
      <c r="F495">
        <v>32</v>
      </c>
    </row>
    <row r="496" spans="3:6">
      <c r="C496">
        <v>198.71</v>
      </c>
      <c r="D496">
        <v>6.6</v>
      </c>
      <c r="F496">
        <v>67</v>
      </c>
    </row>
    <row r="497" spans="3:6">
      <c r="C497">
        <v>231.13</v>
      </c>
      <c r="D497">
        <v>11.6</v>
      </c>
      <c r="F497">
        <v>21</v>
      </c>
    </row>
    <row r="498" spans="3:6">
      <c r="C498">
        <v>285.49</v>
      </c>
      <c r="D498">
        <v>13</v>
      </c>
      <c r="F498">
        <v>7.8</v>
      </c>
    </row>
    <row r="499" spans="3:6">
      <c r="C499">
        <v>370.86</v>
      </c>
      <c r="D499">
        <v>110.6</v>
      </c>
      <c r="F499">
        <v>93.6</v>
      </c>
    </row>
    <row r="500" spans="3:6">
      <c r="C500">
        <v>370.92</v>
      </c>
      <c r="D500">
        <v>11.6</v>
      </c>
      <c r="F500">
        <v>2.8</v>
      </c>
    </row>
    <row r="501" spans="3:6">
      <c r="C501">
        <v>370.92</v>
      </c>
      <c r="D501">
        <v>11.6</v>
      </c>
      <c r="F501">
        <v>2.8</v>
      </c>
    </row>
    <row r="502" spans="3:6">
      <c r="C502">
        <v>370.92</v>
      </c>
      <c r="D502">
        <v>11.6</v>
      </c>
      <c r="F502">
        <v>2.8</v>
      </c>
    </row>
    <row r="503" spans="3:6">
      <c r="C503">
        <v>370.92</v>
      </c>
      <c r="D503">
        <v>11.6</v>
      </c>
      <c r="F503">
        <v>147.4</v>
      </c>
    </row>
    <row r="504" spans="3:6">
      <c r="C504">
        <v>162.30000000000001</v>
      </c>
      <c r="D504">
        <v>201.6</v>
      </c>
      <c r="F504">
        <v>207.8</v>
      </c>
    </row>
    <row r="505" spans="3:6">
      <c r="C505">
        <v>153.05000000000001</v>
      </c>
      <c r="D505">
        <v>222.8</v>
      </c>
      <c r="F505">
        <v>204.8</v>
      </c>
    </row>
    <row r="506" spans="3:6">
      <c r="C506">
        <v>1893.23</v>
      </c>
      <c r="D506">
        <v>102.1</v>
      </c>
      <c r="F506">
        <v>114.3</v>
      </c>
    </row>
    <row r="507" spans="3:6">
      <c r="C507">
        <v>1889.83</v>
      </c>
      <c r="D507">
        <v>116.5</v>
      </c>
      <c r="F507">
        <v>112.7</v>
      </c>
    </row>
    <row r="508" spans="3:6">
      <c r="C508">
        <v>1888.37</v>
      </c>
      <c r="D508">
        <v>121</v>
      </c>
      <c r="F508">
        <v>113.2</v>
      </c>
    </row>
    <row r="509" spans="3:6">
      <c r="C509">
        <v>1889.83</v>
      </c>
      <c r="D509">
        <v>116.3</v>
      </c>
      <c r="F509">
        <v>109.9</v>
      </c>
    </row>
    <row r="510" spans="3:6">
      <c r="C510">
        <v>1893.55</v>
      </c>
      <c r="D510">
        <v>113</v>
      </c>
      <c r="F510">
        <v>116</v>
      </c>
    </row>
    <row r="511" spans="3:6">
      <c r="C511">
        <v>5906.47</v>
      </c>
      <c r="D511">
        <v>24.6</v>
      </c>
      <c r="F511">
        <v>95</v>
      </c>
    </row>
    <row r="512" spans="3:6">
      <c r="C512">
        <v>5903.72</v>
      </c>
      <c r="D512">
        <v>19</v>
      </c>
      <c r="F512">
        <v>21</v>
      </c>
    </row>
    <row r="513" spans="3:6">
      <c r="C513">
        <v>5292.59</v>
      </c>
      <c r="D513">
        <v>11.6</v>
      </c>
      <c r="F513">
        <v>2.5</v>
      </c>
    </row>
    <row r="514" spans="3:6">
      <c r="C514">
        <v>5291.3</v>
      </c>
      <c r="D514">
        <v>11.6</v>
      </c>
      <c r="F514">
        <v>2.5</v>
      </c>
    </row>
    <row r="515" spans="3:6">
      <c r="C515">
        <v>5902.42</v>
      </c>
      <c r="D515">
        <v>6.6</v>
      </c>
      <c r="F515">
        <v>2.5</v>
      </c>
    </row>
    <row r="516" spans="3:6">
      <c r="C516">
        <v>3225.96</v>
      </c>
      <c r="D516">
        <v>1.6</v>
      </c>
      <c r="F516">
        <v>56.3</v>
      </c>
    </row>
    <row r="517" spans="3:6">
      <c r="C517">
        <v>3207.84</v>
      </c>
      <c r="D517">
        <v>6.6</v>
      </c>
      <c r="F517">
        <v>51.4</v>
      </c>
    </row>
    <row r="518" spans="3:6">
      <c r="C518">
        <v>3210.92</v>
      </c>
      <c r="D518">
        <v>6.6</v>
      </c>
      <c r="F518">
        <v>46.3</v>
      </c>
    </row>
    <row r="519" spans="3:6">
      <c r="C519">
        <v>3213.34</v>
      </c>
      <c r="D519">
        <v>6.6</v>
      </c>
      <c r="F519">
        <v>47</v>
      </c>
    </row>
    <row r="520" spans="3:6">
      <c r="C520">
        <v>3214.31</v>
      </c>
      <c r="D520">
        <v>6.6</v>
      </c>
      <c r="F520">
        <v>48.7</v>
      </c>
    </row>
    <row r="521" spans="3:6">
      <c r="C521">
        <v>3738.74</v>
      </c>
      <c r="D521">
        <v>11.6</v>
      </c>
      <c r="F521">
        <v>31</v>
      </c>
    </row>
    <row r="522" spans="3:6">
      <c r="C522">
        <v>4618.0600000000004</v>
      </c>
      <c r="D522">
        <v>13</v>
      </c>
      <c r="F522">
        <v>2.5</v>
      </c>
    </row>
    <row r="523" spans="3:6">
      <c r="C523">
        <v>5998.99</v>
      </c>
      <c r="D523">
        <v>110.6</v>
      </c>
      <c r="F523">
        <v>102.1</v>
      </c>
    </row>
    <row r="524" spans="3:6">
      <c r="C524">
        <v>5999.96</v>
      </c>
      <c r="D524">
        <v>11.6</v>
      </c>
      <c r="F524">
        <v>2.5</v>
      </c>
    </row>
    <row r="525" spans="3:6">
      <c r="C525">
        <v>5999.96</v>
      </c>
      <c r="D525">
        <v>11.6</v>
      </c>
      <c r="F525">
        <v>2.5</v>
      </c>
    </row>
    <row r="526" spans="3:6">
      <c r="C526">
        <v>5999.96</v>
      </c>
      <c r="D526">
        <v>11.6</v>
      </c>
      <c r="F526">
        <v>2.5</v>
      </c>
    </row>
    <row r="527" spans="3:6">
      <c r="C527">
        <v>5999.96</v>
      </c>
      <c r="D527">
        <v>11.6</v>
      </c>
      <c r="F527">
        <v>148.80000000000001</v>
      </c>
    </row>
    <row r="528" spans="3:6">
      <c r="C528">
        <v>2625.35</v>
      </c>
      <c r="D528">
        <v>201.6</v>
      </c>
      <c r="F528">
        <v>202.5</v>
      </c>
    </row>
    <row r="529" spans="3:6">
      <c r="C529">
        <v>2475.7199999999998</v>
      </c>
      <c r="D529">
        <v>222.8</v>
      </c>
      <c r="F529">
        <v>160</v>
      </c>
    </row>
    <row r="530" spans="3:6">
      <c r="C530">
        <v>122.25</v>
      </c>
      <c r="D530">
        <v>140.6</v>
      </c>
      <c r="F530">
        <v>120</v>
      </c>
    </row>
    <row r="531" spans="3:6">
      <c r="C531">
        <v>121.82</v>
      </c>
      <c r="D531">
        <v>154</v>
      </c>
      <c r="F531">
        <v>124</v>
      </c>
    </row>
    <row r="532" spans="3:6">
      <c r="C532">
        <v>121.79</v>
      </c>
      <c r="D532">
        <v>153.80000000000001</v>
      </c>
      <c r="F532">
        <v>127</v>
      </c>
    </row>
    <row r="533" spans="3:6">
      <c r="C533">
        <v>121.77</v>
      </c>
      <c r="D533">
        <v>153.69999999999999</v>
      </c>
      <c r="F533">
        <v>124</v>
      </c>
    </row>
    <row r="534" spans="3:6">
      <c r="C534">
        <v>122.83</v>
      </c>
      <c r="D534">
        <v>149.6</v>
      </c>
      <c r="F534">
        <v>132</v>
      </c>
    </row>
    <row r="535" spans="3:6">
      <c r="C535">
        <v>197.45</v>
      </c>
      <c r="D535">
        <v>71</v>
      </c>
      <c r="F535">
        <v>0</v>
      </c>
    </row>
    <row r="536" spans="3:6">
      <c r="C536">
        <v>302.92</v>
      </c>
      <c r="D536">
        <v>111.6</v>
      </c>
      <c r="F536">
        <v>0</v>
      </c>
    </row>
    <row r="537" spans="3:6">
      <c r="C537">
        <v>267.31</v>
      </c>
      <c r="D537">
        <v>94</v>
      </c>
      <c r="F537">
        <v>0</v>
      </c>
    </row>
    <row r="538" spans="3:6">
      <c r="C538">
        <v>247.53</v>
      </c>
      <c r="D538">
        <v>62</v>
      </c>
      <c r="F538">
        <v>0</v>
      </c>
    </row>
    <row r="539" spans="3:6">
      <c r="C539">
        <v>231.46</v>
      </c>
      <c r="D539">
        <v>6.6</v>
      </c>
      <c r="F539">
        <v>10</v>
      </c>
    </row>
    <row r="540" spans="3:6">
      <c r="C540">
        <v>165</v>
      </c>
      <c r="D540">
        <v>1.6</v>
      </c>
      <c r="F540">
        <v>2</v>
      </c>
    </row>
    <row r="541" spans="3:6">
      <c r="C541">
        <v>166.11</v>
      </c>
      <c r="D541">
        <v>39</v>
      </c>
      <c r="F541">
        <v>2</v>
      </c>
    </row>
    <row r="542" spans="3:6">
      <c r="C542">
        <v>173.22</v>
      </c>
      <c r="D542">
        <v>41</v>
      </c>
      <c r="F542">
        <v>9</v>
      </c>
    </row>
    <row r="543" spans="3:6">
      <c r="C543">
        <v>173.84</v>
      </c>
      <c r="D543">
        <v>21</v>
      </c>
      <c r="F543">
        <v>9</v>
      </c>
    </row>
    <row r="544" spans="3:6">
      <c r="C544">
        <v>179.4</v>
      </c>
      <c r="D544">
        <v>34</v>
      </c>
      <c r="F544">
        <v>9</v>
      </c>
    </row>
    <row r="545" spans="3:6">
      <c r="C545">
        <v>225.96</v>
      </c>
      <c r="D545">
        <v>11.6</v>
      </c>
      <c r="F545">
        <v>9</v>
      </c>
    </row>
    <row r="546" spans="3:6">
      <c r="C546">
        <v>277.19</v>
      </c>
      <c r="D546">
        <v>16.600000000000001</v>
      </c>
      <c r="F546">
        <v>12</v>
      </c>
    </row>
    <row r="547" spans="3:6">
      <c r="C547">
        <v>370.92</v>
      </c>
      <c r="D547">
        <v>11.6</v>
      </c>
      <c r="F547">
        <v>102.4</v>
      </c>
    </row>
    <row r="548" spans="3:6">
      <c r="C548">
        <v>370.92</v>
      </c>
      <c r="D548">
        <v>11.6</v>
      </c>
      <c r="F548">
        <v>102.4</v>
      </c>
    </row>
    <row r="549" spans="3:6">
      <c r="C549">
        <v>370.92</v>
      </c>
      <c r="D549">
        <v>26.6</v>
      </c>
      <c r="F549">
        <v>102.5</v>
      </c>
    </row>
    <row r="550" spans="3:6">
      <c r="C550">
        <v>370.92</v>
      </c>
      <c r="D550">
        <v>26.6</v>
      </c>
      <c r="F550">
        <v>202.4</v>
      </c>
    </row>
    <row r="551" spans="3:6">
      <c r="C551">
        <v>252.66</v>
      </c>
      <c r="D551">
        <v>129</v>
      </c>
      <c r="F551">
        <v>202.4</v>
      </c>
    </row>
    <row r="552" spans="3:6">
      <c r="C552">
        <v>154.52000000000001</v>
      </c>
      <c r="D552">
        <v>197.7</v>
      </c>
      <c r="F552">
        <v>170</v>
      </c>
    </row>
    <row r="553" spans="3:6">
      <c r="C553">
        <v>145.28</v>
      </c>
      <c r="D553">
        <v>218.9</v>
      </c>
      <c r="F553">
        <v>142</v>
      </c>
    </row>
    <row r="554" spans="3:6">
      <c r="C554">
        <v>1977.5</v>
      </c>
      <c r="D554">
        <v>140.6</v>
      </c>
      <c r="F554">
        <v>64</v>
      </c>
    </row>
    <row r="555" spans="3:6">
      <c r="C555">
        <v>1970.55</v>
      </c>
      <c r="D555">
        <v>154</v>
      </c>
      <c r="F555">
        <v>63</v>
      </c>
    </row>
    <row r="556" spans="3:6">
      <c r="C556">
        <v>1970.06</v>
      </c>
      <c r="D556">
        <v>153.80000000000001</v>
      </c>
      <c r="F556">
        <v>68</v>
      </c>
    </row>
    <row r="557" spans="3:6">
      <c r="C557">
        <v>1969.74</v>
      </c>
      <c r="D557">
        <v>153.69999999999999</v>
      </c>
      <c r="F557">
        <v>61</v>
      </c>
    </row>
    <row r="558" spans="3:6">
      <c r="C558">
        <v>1986.89</v>
      </c>
      <c r="D558">
        <v>149.6</v>
      </c>
      <c r="F558">
        <v>58</v>
      </c>
    </row>
    <row r="559" spans="3:6">
      <c r="C559">
        <v>3193.93</v>
      </c>
      <c r="D559">
        <v>71</v>
      </c>
      <c r="F559">
        <v>0</v>
      </c>
    </row>
    <row r="560" spans="3:6">
      <c r="C560">
        <v>4900</v>
      </c>
      <c r="D560">
        <v>111.6</v>
      </c>
      <c r="F560">
        <v>0</v>
      </c>
    </row>
    <row r="561" spans="3:6">
      <c r="C561">
        <v>4323.9799999999996</v>
      </c>
      <c r="D561">
        <v>94</v>
      </c>
      <c r="F561">
        <v>0</v>
      </c>
    </row>
    <row r="562" spans="3:6">
      <c r="C562">
        <v>4004.02</v>
      </c>
      <c r="D562">
        <v>62</v>
      </c>
      <c r="F562">
        <v>0</v>
      </c>
    </row>
    <row r="563" spans="3:6">
      <c r="C563">
        <v>3744.07</v>
      </c>
      <c r="D563">
        <v>6.6</v>
      </c>
      <c r="F563">
        <v>0</v>
      </c>
    </row>
    <row r="564" spans="3:6">
      <c r="C564">
        <v>2669.02</v>
      </c>
      <c r="D564">
        <v>1.6</v>
      </c>
      <c r="F564">
        <v>0</v>
      </c>
    </row>
    <row r="565" spans="3:6">
      <c r="C565">
        <v>2686.98</v>
      </c>
      <c r="D565">
        <v>39</v>
      </c>
      <c r="F565">
        <v>0</v>
      </c>
    </row>
    <row r="566" spans="3:6">
      <c r="C566">
        <v>2801.99</v>
      </c>
      <c r="D566">
        <v>41</v>
      </c>
      <c r="F566">
        <v>0</v>
      </c>
    </row>
    <row r="567" spans="3:6">
      <c r="C567">
        <v>2812.02</v>
      </c>
      <c r="D567">
        <v>21</v>
      </c>
      <c r="F567">
        <v>0</v>
      </c>
    </row>
    <row r="568" spans="3:6">
      <c r="C568">
        <v>2901.96</v>
      </c>
      <c r="D568">
        <v>34</v>
      </c>
      <c r="F568">
        <v>0</v>
      </c>
    </row>
    <row r="569" spans="3:6">
      <c r="C569">
        <v>3655.11</v>
      </c>
      <c r="D569">
        <v>11.6</v>
      </c>
      <c r="F569">
        <v>0</v>
      </c>
    </row>
    <row r="570" spans="3:6">
      <c r="C570">
        <v>4483.8</v>
      </c>
      <c r="D570">
        <v>16.600000000000001</v>
      </c>
      <c r="F570">
        <v>0</v>
      </c>
    </row>
    <row r="571" spans="3:6">
      <c r="C571">
        <v>5999.96</v>
      </c>
      <c r="D571">
        <v>11.6</v>
      </c>
      <c r="F571">
        <v>2.4</v>
      </c>
    </row>
    <row r="572" spans="3:6">
      <c r="C572">
        <v>5999.96</v>
      </c>
      <c r="D572">
        <v>11.6</v>
      </c>
      <c r="F572">
        <v>2.2999999999999998</v>
      </c>
    </row>
    <row r="573" spans="3:6">
      <c r="C573">
        <v>5999.96</v>
      </c>
      <c r="D573">
        <v>26.6</v>
      </c>
      <c r="F573">
        <v>2.2999999999999998</v>
      </c>
    </row>
    <row r="574" spans="3:6">
      <c r="C574">
        <v>5999.96</v>
      </c>
      <c r="D574">
        <v>26.6</v>
      </c>
      <c r="F574">
        <v>202.3</v>
      </c>
    </row>
    <row r="575" spans="3:6">
      <c r="C575">
        <v>4087</v>
      </c>
      <c r="D575">
        <v>129</v>
      </c>
      <c r="F575">
        <v>202.3</v>
      </c>
    </row>
    <row r="576" spans="3:6">
      <c r="C576">
        <v>2499.5</v>
      </c>
      <c r="D576">
        <v>197.7</v>
      </c>
      <c r="F576">
        <v>120</v>
      </c>
    </row>
    <row r="577" spans="3:6">
      <c r="C577">
        <v>2350.0300000000002</v>
      </c>
      <c r="D577">
        <v>218.9</v>
      </c>
      <c r="F577">
        <v>85</v>
      </c>
    </row>
    <row r="578" spans="3:6">
      <c r="C578">
        <v>122.8</v>
      </c>
      <c r="D578">
        <v>126.8</v>
      </c>
      <c r="F578">
        <v>52</v>
      </c>
    </row>
    <row r="579" spans="3:6">
      <c r="C579">
        <v>122.75</v>
      </c>
      <c r="D579">
        <v>126.5</v>
      </c>
      <c r="F579">
        <v>44</v>
      </c>
    </row>
    <row r="580" spans="3:6">
      <c r="C580">
        <v>122.74</v>
      </c>
      <c r="D580">
        <v>126.4</v>
      </c>
      <c r="F580">
        <v>37</v>
      </c>
    </row>
    <row r="581" spans="3:6">
      <c r="C581">
        <v>122.8</v>
      </c>
      <c r="D581">
        <v>126.4</v>
      </c>
      <c r="F581">
        <v>35</v>
      </c>
    </row>
    <row r="582" spans="3:6">
      <c r="C582">
        <v>121.92</v>
      </c>
      <c r="D582">
        <v>122</v>
      </c>
      <c r="F582">
        <v>49</v>
      </c>
    </row>
    <row r="583" spans="3:6">
      <c r="C583">
        <v>232.85</v>
      </c>
      <c r="D583">
        <v>40</v>
      </c>
      <c r="F583">
        <v>65</v>
      </c>
    </row>
    <row r="584" spans="3:6">
      <c r="C584">
        <v>353.1</v>
      </c>
      <c r="D584">
        <v>11.5</v>
      </c>
      <c r="F584">
        <v>21</v>
      </c>
    </row>
    <row r="585" spans="3:6">
      <c r="C585">
        <v>320.52</v>
      </c>
      <c r="D585">
        <v>11.5</v>
      </c>
      <c r="F585">
        <v>2.2000000000000002</v>
      </c>
    </row>
    <row r="586" spans="3:6">
      <c r="C586">
        <v>318.19</v>
      </c>
      <c r="D586">
        <v>11.5</v>
      </c>
      <c r="F586">
        <v>2.2000000000000002</v>
      </c>
    </row>
    <row r="587" spans="3:6">
      <c r="C587">
        <v>212</v>
      </c>
      <c r="D587">
        <v>1.5</v>
      </c>
      <c r="F587">
        <v>2.2000000000000002</v>
      </c>
    </row>
    <row r="588" spans="3:6">
      <c r="C588">
        <v>168</v>
      </c>
      <c r="D588">
        <v>1.5</v>
      </c>
      <c r="F588">
        <v>36</v>
      </c>
    </row>
    <row r="589" spans="3:6">
      <c r="C589">
        <v>171.2</v>
      </c>
      <c r="D589">
        <v>17</v>
      </c>
      <c r="F589">
        <v>23.1</v>
      </c>
    </row>
    <row r="590" spans="3:6">
      <c r="C590">
        <v>178.56</v>
      </c>
      <c r="D590">
        <v>11</v>
      </c>
      <c r="F590">
        <v>38.700000000000003</v>
      </c>
    </row>
    <row r="591" spans="3:6">
      <c r="C591">
        <v>179.48</v>
      </c>
      <c r="D591">
        <v>11</v>
      </c>
      <c r="F591">
        <v>39.1</v>
      </c>
    </row>
    <row r="592" spans="3:6">
      <c r="C592">
        <v>181.02</v>
      </c>
      <c r="D592">
        <v>11</v>
      </c>
      <c r="F592">
        <v>40</v>
      </c>
    </row>
    <row r="593" spans="3:6">
      <c r="C593">
        <v>225.97</v>
      </c>
      <c r="D593">
        <v>6.5</v>
      </c>
      <c r="F593">
        <v>41</v>
      </c>
    </row>
    <row r="594" spans="3:6">
      <c r="C594">
        <v>253.82</v>
      </c>
      <c r="D594">
        <v>6.5</v>
      </c>
      <c r="F594">
        <v>7.2</v>
      </c>
    </row>
    <row r="595" spans="3:6">
      <c r="C595">
        <v>364.81</v>
      </c>
      <c r="D595">
        <v>41.5</v>
      </c>
      <c r="F595">
        <v>96</v>
      </c>
    </row>
    <row r="596" spans="3:6">
      <c r="C596">
        <v>369.11</v>
      </c>
      <c r="D596">
        <v>11.5</v>
      </c>
      <c r="F596">
        <v>2.2000000000000002</v>
      </c>
    </row>
    <row r="597" spans="3:6">
      <c r="C597">
        <v>369.11</v>
      </c>
      <c r="D597">
        <v>26.5</v>
      </c>
      <c r="F597">
        <v>2.2000000000000002</v>
      </c>
    </row>
    <row r="598" spans="3:6">
      <c r="C598">
        <v>369.07</v>
      </c>
      <c r="D598">
        <v>125.8</v>
      </c>
      <c r="F598">
        <v>52.2</v>
      </c>
    </row>
    <row r="599" spans="3:6">
      <c r="C599">
        <v>238.13</v>
      </c>
      <c r="D599">
        <v>90.7</v>
      </c>
      <c r="F599">
        <v>151</v>
      </c>
    </row>
    <row r="600" spans="3:6">
      <c r="C600">
        <v>142.66</v>
      </c>
      <c r="D600">
        <v>149.80000000000001</v>
      </c>
      <c r="F600">
        <v>97</v>
      </c>
    </row>
    <row r="601" spans="3:6">
      <c r="C601">
        <v>140.24</v>
      </c>
      <c r="D601">
        <v>138.6</v>
      </c>
      <c r="F601">
        <v>62</v>
      </c>
    </row>
    <row r="602" spans="3:6">
      <c r="C602">
        <v>1996.14</v>
      </c>
      <c r="D602">
        <v>126.8</v>
      </c>
      <c r="F602">
        <v>0</v>
      </c>
    </row>
    <row r="603" spans="3:6">
      <c r="C603">
        <v>1995.33</v>
      </c>
      <c r="D603">
        <v>126.5</v>
      </c>
      <c r="F603">
        <v>0</v>
      </c>
    </row>
    <row r="604" spans="3:6">
      <c r="C604">
        <v>1995.16</v>
      </c>
      <c r="D604">
        <v>126.4</v>
      </c>
      <c r="F604">
        <v>0</v>
      </c>
    </row>
    <row r="605" spans="3:6">
      <c r="C605">
        <v>1996.14</v>
      </c>
      <c r="D605">
        <v>126.4</v>
      </c>
      <c r="F605">
        <v>0</v>
      </c>
    </row>
    <row r="606" spans="3:6">
      <c r="C606">
        <v>1981.83</v>
      </c>
      <c r="D606">
        <v>122</v>
      </c>
      <c r="F606">
        <v>0</v>
      </c>
    </row>
    <row r="607" spans="3:6">
      <c r="C607">
        <v>3785.02</v>
      </c>
      <c r="D607">
        <v>40</v>
      </c>
      <c r="F607">
        <v>52.2</v>
      </c>
    </row>
    <row r="608" spans="3:6">
      <c r="C608">
        <v>5739.71</v>
      </c>
      <c r="D608">
        <v>11.5</v>
      </c>
      <c r="F608">
        <v>1</v>
      </c>
    </row>
    <row r="609" spans="3:6">
      <c r="C609">
        <v>5210.12</v>
      </c>
      <c r="D609">
        <v>11.5</v>
      </c>
      <c r="F609">
        <v>0</v>
      </c>
    </row>
    <row r="610" spans="3:6">
      <c r="C610">
        <v>5172.24</v>
      </c>
      <c r="D610">
        <v>11.5</v>
      </c>
      <c r="F610">
        <v>0</v>
      </c>
    </row>
    <row r="611" spans="3:6">
      <c r="C611">
        <v>3446.1</v>
      </c>
      <c r="D611">
        <v>1.5</v>
      </c>
      <c r="F611">
        <v>0</v>
      </c>
    </row>
    <row r="612" spans="3:6">
      <c r="C612">
        <v>2730.87</v>
      </c>
      <c r="D612">
        <v>1.5</v>
      </c>
      <c r="F612">
        <v>24.6</v>
      </c>
    </row>
    <row r="613" spans="3:6">
      <c r="C613">
        <v>2782.89</v>
      </c>
      <c r="D613">
        <v>17</v>
      </c>
      <c r="F613">
        <v>27.5</v>
      </c>
    </row>
    <row r="614" spans="3:6">
      <c r="C614">
        <v>2902.53</v>
      </c>
      <c r="D614">
        <v>11</v>
      </c>
      <c r="F614">
        <v>27.5</v>
      </c>
    </row>
    <row r="615" spans="3:6">
      <c r="C615">
        <v>2917.48</v>
      </c>
      <c r="D615">
        <v>11</v>
      </c>
      <c r="F615">
        <v>27.7</v>
      </c>
    </row>
    <row r="616" spans="3:6">
      <c r="C616">
        <v>2942.52</v>
      </c>
      <c r="D616">
        <v>11</v>
      </c>
      <c r="F616">
        <v>28.1</v>
      </c>
    </row>
    <row r="617" spans="3:6">
      <c r="C617">
        <v>3673.19</v>
      </c>
      <c r="D617">
        <v>6.5</v>
      </c>
      <c r="F617">
        <v>41</v>
      </c>
    </row>
    <row r="618" spans="3:6">
      <c r="C618">
        <v>4125.8900000000003</v>
      </c>
      <c r="D618">
        <v>6.5</v>
      </c>
      <c r="F618">
        <v>5</v>
      </c>
    </row>
    <row r="619" spans="3:6">
      <c r="C619">
        <v>5930.06</v>
      </c>
      <c r="D619">
        <v>41.5</v>
      </c>
      <c r="F619">
        <v>36.1</v>
      </c>
    </row>
    <row r="620" spans="3:6">
      <c r="C620">
        <v>5999.96</v>
      </c>
      <c r="D620">
        <v>11.5</v>
      </c>
      <c r="F620">
        <v>2.2000000000000002</v>
      </c>
    </row>
    <row r="621" spans="3:6">
      <c r="C621">
        <v>5999.96</v>
      </c>
      <c r="D621">
        <v>26.5</v>
      </c>
      <c r="F621">
        <v>2.2000000000000002</v>
      </c>
    </row>
    <row r="622" spans="3:6">
      <c r="C622">
        <v>5999.31</v>
      </c>
      <c r="D622">
        <v>125.8</v>
      </c>
      <c r="F622">
        <v>2.2000000000000002</v>
      </c>
    </row>
    <row r="623" spans="3:6">
      <c r="C623">
        <v>3870.85</v>
      </c>
      <c r="D623">
        <v>90.7</v>
      </c>
      <c r="F623">
        <v>42</v>
      </c>
    </row>
    <row r="624" spans="3:6">
      <c r="C624">
        <v>2318.9699999999998</v>
      </c>
      <c r="D624">
        <v>149.80000000000001</v>
      </c>
      <c r="F624">
        <v>2.2000000000000002</v>
      </c>
    </row>
    <row r="625" spans="3:6">
      <c r="C625">
        <v>2279.63</v>
      </c>
      <c r="D625">
        <v>138.6</v>
      </c>
      <c r="F625">
        <v>2.2000000000000002</v>
      </c>
    </row>
    <row r="626" spans="3:6">
      <c r="C626">
        <v>120.28</v>
      </c>
      <c r="D626">
        <v>127.3</v>
      </c>
      <c r="F626">
        <v>0</v>
      </c>
    </row>
    <row r="627" spans="3:6">
      <c r="C627">
        <v>120.29</v>
      </c>
      <c r="D627">
        <v>126.8</v>
      </c>
      <c r="F627">
        <v>0</v>
      </c>
    </row>
    <row r="628" spans="3:6">
      <c r="C628">
        <v>120.27</v>
      </c>
      <c r="D628">
        <v>126.5</v>
      </c>
      <c r="F628">
        <v>0</v>
      </c>
    </row>
    <row r="629" spans="3:6">
      <c r="C629">
        <v>120.27</v>
      </c>
      <c r="D629">
        <v>116.3</v>
      </c>
      <c r="F629">
        <v>0</v>
      </c>
    </row>
    <row r="630" spans="3:6">
      <c r="C630">
        <v>119.41</v>
      </c>
      <c r="D630">
        <v>113.9</v>
      </c>
      <c r="F630">
        <v>0</v>
      </c>
    </row>
    <row r="631" spans="3:6">
      <c r="C631">
        <v>237.04</v>
      </c>
      <c r="D631">
        <v>45.8</v>
      </c>
      <c r="F631">
        <v>52</v>
      </c>
    </row>
    <row r="632" spans="3:6">
      <c r="C632">
        <v>355.38</v>
      </c>
      <c r="D632">
        <v>13.6</v>
      </c>
      <c r="F632">
        <v>0</v>
      </c>
    </row>
    <row r="633" spans="3:6">
      <c r="C633">
        <v>354.9</v>
      </c>
      <c r="D633">
        <v>5</v>
      </c>
      <c r="F633">
        <v>0</v>
      </c>
    </row>
    <row r="634" spans="3:6">
      <c r="C634">
        <v>354.9</v>
      </c>
      <c r="D634">
        <v>5</v>
      </c>
      <c r="F634">
        <v>0</v>
      </c>
    </row>
    <row r="635" spans="3:6">
      <c r="C635">
        <v>349.99</v>
      </c>
      <c r="D635">
        <v>6.5</v>
      </c>
      <c r="F635">
        <v>0</v>
      </c>
    </row>
    <row r="636" spans="3:6">
      <c r="C636">
        <v>168.63</v>
      </c>
      <c r="D636">
        <v>16</v>
      </c>
      <c r="F636">
        <v>24</v>
      </c>
    </row>
    <row r="637" spans="3:6">
      <c r="C637">
        <v>169.74</v>
      </c>
      <c r="D637">
        <v>18.8</v>
      </c>
      <c r="F637">
        <v>25</v>
      </c>
    </row>
    <row r="638" spans="3:6">
      <c r="C638">
        <v>172.12</v>
      </c>
      <c r="D638">
        <v>25.8</v>
      </c>
      <c r="F638">
        <v>25</v>
      </c>
    </row>
    <row r="639" spans="3:6">
      <c r="C639">
        <v>172.95</v>
      </c>
      <c r="D639">
        <v>27.1</v>
      </c>
      <c r="F639">
        <v>25</v>
      </c>
    </row>
    <row r="640" spans="3:6">
      <c r="C640">
        <v>174.13</v>
      </c>
      <c r="D640">
        <v>30.1</v>
      </c>
      <c r="F640">
        <v>35</v>
      </c>
    </row>
    <row r="641" spans="3:6">
      <c r="C641">
        <v>223.31</v>
      </c>
      <c r="D641">
        <v>6.5</v>
      </c>
      <c r="F641">
        <v>40</v>
      </c>
    </row>
    <row r="642" spans="3:6">
      <c r="C642">
        <v>254.35</v>
      </c>
      <c r="D642">
        <v>6.5</v>
      </c>
      <c r="F642">
        <v>10</v>
      </c>
    </row>
    <row r="643" spans="3:6">
      <c r="C643">
        <v>359.04</v>
      </c>
      <c r="D643">
        <v>74.5</v>
      </c>
      <c r="F643">
        <v>2</v>
      </c>
    </row>
    <row r="644" spans="3:6">
      <c r="C644">
        <v>360.66</v>
      </c>
      <c r="D644">
        <v>1.5</v>
      </c>
      <c r="F644">
        <v>2</v>
      </c>
    </row>
    <row r="645" spans="3:6">
      <c r="C645">
        <v>360.66</v>
      </c>
      <c r="D645">
        <v>16.600000000000001</v>
      </c>
      <c r="F645">
        <v>2</v>
      </c>
    </row>
    <row r="646" spans="3:6">
      <c r="C646">
        <v>360.65</v>
      </c>
      <c r="D646">
        <v>116.3</v>
      </c>
      <c r="F646">
        <v>77.099999999999994</v>
      </c>
    </row>
    <row r="647" spans="3:6">
      <c r="C647">
        <v>249.11</v>
      </c>
      <c r="D647">
        <v>145.4</v>
      </c>
      <c r="F647">
        <v>102</v>
      </c>
    </row>
    <row r="648" spans="3:6">
      <c r="C648">
        <v>149.09</v>
      </c>
      <c r="D648">
        <v>171.6</v>
      </c>
      <c r="F648">
        <v>2</v>
      </c>
    </row>
    <row r="649" spans="3:6">
      <c r="C649">
        <v>144.72</v>
      </c>
      <c r="D649">
        <v>162.4</v>
      </c>
      <c r="F649">
        <v>2</v>
      </c>
    </row>
    <row r="650" spans="3:6">
      <c r="C650">
        <v>2001</v>
      </c>
      <c r="D650">
        <v>127.3</v>
      </c>
      <c r="F650">
        <v>0</v>
      </c>
    </row>
    <row r="651" spans="3:6">
      <c r="C651">
        <v>2001.17</v>
      </c>
      <c r="D651">
        <v>126.8</v>
      </c>
      <c r="F651">
        <v>0</v>
      </c>
    </row>
    <row r="652" spans="3:6">
      <c r="C652">
        <v>2000.84</v>
      </c>
      <c r="D652">
        <v>126.5</v>
      </c>
      <c r="F652">
        <v>0</v>
      </c>
    </row>
    <row r="653" spans="3:6">
      <c r="C653">
        <v>2000.84</v>
      </c>
      <c r="D653">
        <v>116.3</v>
      </c>
      <c r="F653">
        <v>0</v>
      </c>
    </row>
    <row r="654" spans="3:6">
      <c r="C654">
        <v>1986.53</v>
      </c>
      <c r="D654">
        <v>113.9</v>
      </c>
      <c r="F654">
        <v>0</v>
      </c>
    </row>
    <row r="655" spans="3:6">
      <c r="C655">
        <v>3943.44</v>
      </c>
      <c r="D655">
        <v>45.8</v>
      </c>
      <c r="F655">
        <v>2.5</v>
      </c>
    </row>
    <row r="656" spans="3:6">
      <c r="C656">
        <v>5912.17</v>
      </c>
      <c r="D656">
        <v>13.6</v>
      </c>
      <c r="F656">
        <v>0</v>
      </c>
    </row>
    <row r="657" spans="3:6">
      <c r="C657">
        <v>5904.19</v>
      </c>
      <c r="D657">
        <v>5</v>
      </c>
      <c r="F657">
        <v>0</v>
      </c>
    </row>
    <row r="658" spans="3:6">
      <c r="C658">
        <v>5904.19</v>
      </c>
      <c r="D658">
        <v>5</v>
      </c>
      <c r="F658">
        <v>0</v>
      </c>
    </row>
    <row r="659" spans="3:6">
      <c r="C659">
        <v>5822.5</v>
      </c>
      <c r="D659">
        <v>6.5</v>
      </c>
      <c r="F659">
        <v>0</v>
      </c>
    </row>
    <row r="660" spans="3:6">
      <c r="C660">
        <v>2805.36</v>
      </c>
      <c r="D660">
        <v>16</v>
      </c>
      <c r="F660">
        <v>6</v>
      </c>
    </row>
    <row r="661" spans="3:6">
      <c r="C661">
        <v>2823.83</v>
      </c>
      <c r="D661">
        <v>18.8</v>
      </c>
      <c r="F661">
        <v>6</v>
      </c>
    </row>
    <row r="662" spans="3:6">
      <c r="C662">
        <v>2863.42</v>
      </c>
      <c r="D662">
        <v>25.8</v>
      </c>
      <c r="F662">
        <v>6</v>
      </c>
    </row>
    <row r="663" spans="3:6">
      <c r="C663">
        <v>2877.23</v>
      </c>
      <c r="D663">
        <v>27.1</v>
      </c>
      <c r="F663">
        <v>6</v>
      </c>
    </row>
    <row r="664" spans="3:6">
      <c r="C664">
        <v>2896.86</v>
      </c>
      <c r="D664">
        <v>30.1</v>
      </c>
      <c r="F664">
        <v>9</v>
      </c>
    </row>
    <row r="665" spans="3:6">
      <c r="C665">
        <v>3715.03</v>
      </c>
      <c r="D665">
        <v>6.5</v>
      </c>
      <c r="F665">
        <v>2.5</v>
      </c>
    </row>
    <row r="666" spans="3:6">
      <c r="C666">
        <v>4231.42</v>
      </c>
      <c r="D666">
        <v>6.5</v>
      </c>
      <c r="F666">
        <v>0</v>
      </c>
    </row>
    <row r="667" spans="3:6">
      <c r="C667">
        <v>5973.06</v>
      </c>
      <c r="D667">
        <v>74.5</v>
      </c>
      <c r="F667">
        <v>2.5</v>
      </c>
    </row>
    <row r="668" spans="3:6">
      <c r="C668">
        <v>6000.01</v>
      </c>
      <c r="D668">
        <v>1.5</v>
      </c>
      <c r="F668">
        <v>2.5</v>
      </c>
    </row>
    <row r="669" spans="3:6">
      <c r="C669">
        <v>6000.01</v>
      </c>
      <c r="D669">
        <v>16.600000000000001</v>
      </c>
      <c r="F669">
        <v>2.5</v>
      </c>
    </row>
    <row r="670" spans="3:6">
      <c r="C670">
        <v>5999.85</v>
      </c>
      <c r="D670">
        <v>116.3</v>
      </c>
      <c r="F670">
        <v>2.5</v>
      </c>
    </row>
    <row r="671" spans="3:6">
      <c r="C671">
        <v>4144.24</v>
      </c>
      <c r="D671">
        <v>145.4</v>
      </c>
      <c r="F671">
        <v>2.5</v>
      </c>
    </row>
    <row r="672" spans="3:6">
      <c r="C672">
        <v>2480.29</v>
      </c>
      <c r="D672">
        <v>171.6</v>
      </c>
      <c r="F672">
        <v>2.5</v>
      </c>
    </row>
    <row r="673" spans="3:6">
      <c r="C673">
        <v>2407.59</v>
      </c>
      <c r="D673">
        <v>162.4</v>
      </c>
      <c r="F673">
        <v>2.5</v>
      </c>
    </row>
    <row r="674" spans="3:6">
      <c r="C674">
        <v>120.94</v>
      </c>
      <c r="D674">
        <v>124.5</v>
      </c>
      <c r="F674">
        <v>0</v>
      </c>
    </row>
    <row r="675" spans="3:6">
      <c r="C675">
        <v>120.93</v>
      </c>
      <c r="D675">
        <v>117</v>
      </c>
      <c r="F675">
        <v>0</v>
      </c>
    </row>
    <row r="676" spans="3:6">
      <c r="C676">
        <v>120.93</v>
      </c>
      <c r="D676">
        <v>116.4</v>
      </c>
      <c r="F676">
        <v>0</v>
      </c>
    </row>
    <row r="677" spans="3:6">
      <c r="C677">
        <v>120.95</v>
      </c>
      <c r="D677">
        <v>116.3</v>
      </c>
      <c r="F677">
        <v>0</v>
      </c>
    </row>
    <row r="678" spans="3:6">
      <c r="C678">
        <v>120.06</v>
      </c>
      <c r="D678">
        <v>112.5</v>
      </c>
      <c r="F678">
        <v>0</v>
      </c>
    </row>
    <row r="679" spans="3:6">
      <c r="C679">
        <v>233.54</v>
      </c>
      <c r="D679">
        <v>20</v>
      </c>
      <c r="F679">
        <v>2.2000000000000002</v>
      </c>
    </row>
    <row r="680" spans="3:6">
      <c r="C680">
        <v>354.87</v>
      </c>
      <c r="D680">
        <v>12.9</v>
      </c>
      <c r="F680">
        <v>0</v>
      </c>
    </row>
    <row r="681" spans="3:6">
      <c r="C681">
        <v>354.33</v>
      </c>
      <c r="D681">
        <v>0</v>
      </c>
      <c r="F681">
        <v>0</v>
      </c>
    </row>
    <row r="682" spans="3:6">
      <c r="C682">
        <v>354.33</v>
      </c>
      <c r="D682">
        <v>2</v>
      </c>
      <c r="F682">
        <v>0</v>
      </c>
    </row>
    <row r="683" spans="3:6">
      <c r="C683">
        <v>349.94</v>
      </c>
      <c r="D683">
        <v>6</v>
      </c>
      <c r="F683">
        <v>0</v>
      </c>
    </row>
    <row r="684" spans="3:6">
      <c r="C684">
        <v>171.82</v>
      </c>
      <c r="D684">
        <v>22.5</v>
      </c>
      <c r="F684">
        <v>46</v>
      </c>
    </row>
    <row r="685" spans="3:6">
      <c r="C685">
        <v>171.65</v>
      </c>
      <c r="D685">
        <v>22.5</v>
      </c>
      <c r="F685">
        <v>6</v>
      </c>
    </row>
    <row r="686" spans="3:6">
      <c r="C686">
        <v>177.39</v>
      </c>
      <c r="D686">
        <v>23.1</v>
      </c>
      <c r="F686">
        <v>6</v>
      </c>
    </row>
    <row r="687" spans="3:6">
      <c r="C687">
        <v>177.83</v>
      </c>
      <c r="D687">
        <v>21.1</v>
      </c>
      <c r="F687">
        <v>6</v>
      </c>
    </row>
    <row r="688" spans="3:6">
      <c r="C688">
        <v>179.58</v>
      </c>
      <c r="D688">
        <v>17.899999999999999</v>
      </c>
      <c r="F688">
        <v>9</v>
      </c>
    </row>
    <row r="689" spans="3:6">
      <c r="C689">
        <v>223.42</v>
      </c>
      <c r="D689">
        <v>2</v>
      </c>
      <c r="F689">
        <v>22.2</v>
      </c>
    </row>
    <row r="690" spans="3:6">
      <c r="C690">
        <v>254.83</v>
      </c>
      <c r="D690">
        <v>2</v>
      </c>
      <c r="F690">
        <v>22.2</v>
      </c>
    </row>
    <row r="691" spans="3:6">
      <c r="C691">
        <v>359.2</v>
      </c>
      <c r="D691">
        <v>85.1</v>
      </c>
      <c r="F691">
        <v>2.2000000000000002</v>
      </c>
    </row>
    <row r="692" spans="3:6">
      <c r="C692">
        <v>360.22</v>
      </c>
      <c r="D692">
        <v>2</v>
      </c>
      <c r="F692">
        <v>2.2000000000000002</v>
      </c>
    </row>
    <row r="693" spans="3:6">
      <c r="C693">
        <v>360.22</v>
      </c>
      <c r="D693">
        <v>17</v>
      </c>
      <c r="F693">
        <v>2.2000000000000002</v>
      </c>
    </row>
    <row r="694" spans="3:6">
      <c r="C694">
        <v>360.19</v>
      </c>
      <c r="D694">
        <v>116.5</v>
      </c>
      <c r="F694">
        <v>2.2000000000000002</v>
      </c>
    </row>
    <row r="695" spans="3:6">
      <c r="C695">
        <v>237.86</v>
      </c>
      <c r="D695">
        <v>109.4</v>
      </c>
      <c r="F695">
        <v>2.2000000000000002</v>
      </c>
    </row>
    <row r="696" spans="3:6">
      <c r="C696">
        <v>145.69</v>
      </c>
      <c r="D696">
        <v>154.4</v>
      </c>
      <c r="F696">
        <v>2.2000000000000002</v>
      </c>
    </row>
    <row r="697" spans="3:6">
      <c r="C697">
        <v>143.54</v>
      </c>
      <c r="D697">
        <v>155.1</v>
      </c>
      <c r="F697">
        <v>0</v>
      </c>
    </row>
    <row r="698" spans="3:6">
      <c r="C698">
        <v>2014.46</v>
      </c>
      <c r="D698">
        <v>124.5</v>
      </c>
      <c r="F698">
        <v>0</v>
      </c>
    </row>
    <row r="699" spans="3:6">
      <c r="C699">
        <v>2014.29</v>
      </c>
      <c r="D699">
        <v>117</v>
      </c>
      <c r="F699">
        <v>0</v>
      </c>
    </row>
    <row r="700" spans="3:6">
      <c r="C700">
        <v>2014.29</v>
      </c>
      <c r="D700">
        <v>116.4</v>
      </c>
      <c r="F700">
        <v>0</v>
      </c>
    </row>
    <row r="701" spans="3:6">
      <c r="C701">
        <v>2014.63</v>
      </c>
      <c r="D701">
        <v>116.3</v>
      </c>
      <c r="F701">
        <v>0</v>
      </c>
    </row>
    <row r="702" spans="3:6">
      <c r="C702">
        <v>1999.8</v>
      </c>
      <c r="D702">
        <v>112.5</v>
      </c>
      <c r="F702">
        <v>0</v>
      </c>
    </row>
    <row r="703" spans="3:6">
      <c r="C703">
        <v>3890.01</v>
      </c>
      <c r="D703">
        <v>20</v>
      </c>
      <c r="F703">
        <v>0</v>
      </c>
    </row>
    <row r="704" spans="3:6">
      <c r="C704">
        <v>5910.96</v>
      </c>
      <c r="D704">
        <v>12.9</v>
      </c>
      <c r="F704">
        <v>0</v>
      </c>
    </row>
    <row r="705" spans="3:6">
      <c r="C705">
        <v>5901.97</v>
      </c>
      <c r="D705">
        <v>0</v>
      </c>
      <c r="F705">
        <v>0</v>
      </c>
    </row>
    <row r="706" spans="3:6">
      <c r="C706">
        <v>5901.97</v>
      </c>
      <c r="D706">
        <v>2</v>
      </c>
      <c r="F706">
        <v>0</v>
      </c>
    </row>
    <row r="707" spans="3:6">
      <c r="C707">
        <v>5828.85</v>
      </c>
      <c r="D707">
        <v>6</v>
      </c>
      <c r="F707">
        <v>0</v>
      </c>
    </row>
    <row r="708" spans="3:6">
      <c r="C708">
        <v>2861.95</v>
      </c>
      <c r="D708">
        <v>22.5</v>
      </c>
      <c r="F708">
        <v>2.6</v>
      </c>
    </row>
    <row r="709" spans="3:6">
      <c r="C709">
        <v>2859.12</v>
      </c>
      <c r="D709">
        <v>22.5</v>
      </c>
      <c r="F709">
        <v>2.6</v>
      </c>
    </row>
    <row r="710" spans="3:6">
      <c r="C710">
        <v>2954.73</v>
      </c>
      <c r="D710">
        <v>23.1</v>
      </c>
      <c r="F710">
        <v>92.1</v>
      </c>
    </row>
    <row r="711" spans="3:6">
      <c r="C711">
        <v>2962.06</v>
      </c>
      <c r="D711">
        <v>21.1</v>
      </c>
      <c r="F711">
        <v>92.1</v>
      </c>
    </row>
    <row r="712" spans="3:6">
      <c r="C712">
        <v>2991.21</v>
      </c>
      <c r="D712">
        <v>17.899999999999999</v>
      </c>
      <c r="F712">
        <v>42.1</v>
      </c>
    </row>
    <row r="713" spans="3:6">
      <c r="C713">
        <v>3721.44</v>
      </c>
      <c r="D713">
        <v>2</v>
      </c>
      <c r="F713">
        <v>92.1</v>
      </c>
    </row>
    <row r="714" spans="3:6">
      <c r="C714">
        <v>4244.63</v>
      </c>
      <c r="D714">
        <v>2</v>
      </c>
      <c r="F714">
        <v>0</v>
      </c>
    </row>
    <row r="715" spans="3:6">
      <c r="C715">
        <v>5983.09</v>
      </c>
      <c r="D715">
        <v>85.1</v>
      </c>
      <c r="F715">
        <v>100</v>
      </c>
    </row>
    <row r="716" spans="3:6">
      <c r="C716">
        <v>6000.08</v>
      </c>
      <c r="D716">
        <v>2</v>
      </c>
      <c r="F716">
        <v>2.1</v>
      </c>
    </row>
    <row r="717" spans="3:6">
      <c r="C717">
        <v>6000.08</v>
      </c>
      <c r="D717">
        <v>17</v>
      </c>
      <c r="F717">
        <v>2.1</v>
      </c>
    </row>
    <row r="718" spans="3:6">
      <c r="C718">
        <v>5999.58</v>
      </c>
      <c r="D718">
        <v>116.5</v>
      </c>
      <c r="F718">
        <v>2.1</v>
      </c>
    </row>
    <row r="719" spans="3:6">
      <c r="C719">
        <v>3961.96</v>
      </c>
      <c r="D719">
        <v>109.4</v>
      </c>
      <c r="F719">
        <v>42</v>
      </c>
    </row>
    <row r="720" spans="3:6">
      <c r="C720">
        <v>2426.71</v>
      </c>
      <c r="D720">
        <v>154.4</v>
      </c>
      <c r="F720">
        <v>2.1</v>
      </c>
    </row>
    <row r="721" spans="3:6">
      <c r="C721">
        <v>2390.9</v>
      </c>
      <c r="D721">
        <v>155.1</v>
      </c>
      <c r="F721">
        <v>0</v>
      </c>
    </row>
    <row r="722" spans="3:6">
      <c r="C722">
        <v>144.36000000000001</v>
      </c>
      <c r="D722">
        <v>164.7</v>
      </c>
      <c r="F722">
        <v>0</v>
      </c>
    </row>
    <row r="723" spans="3:6">
      <c r="C723">
        <v>144.66999999999999</v>
      </c>
      <c r="D723">
        <v>166.2</v>
      </c>
      <c r="F723">
        <v>0</v>
      </c>
    </row>
    <row r="724" spans="3:6">
      <c r="C724">
        <v>144.9</v>
      </c>
      <c r="D724">
        <v>167.3</v>
      </c>
      <c r="F724">
        <v>0</v>
      </c>
    </row>
    <row r="725" spans="3:6">
      <c r="C725">
        <v>144.81</v>
      </c>
      <c r="D725">
        <v>166.2</v>
      </c>
      <c r="F725">
        <v>0</v>
      </c>
    </row>
    <row r="726" spans="3:6">
      <c r="C726">
        <v>143.75</v>
      </c>
      <c r="D726">
        <v>174.4</v>
      </c>
      <c r="F726">
        <v>0</v>
      </c>
    </row>
    <row r="727" spans="3:6">
      <c r="C727">
        <v>143.4</v>
      </c>
      <c r="D727">
        <v>99</v>
      </c>
      <c r="F727">
        <v>25</v>
      </c>
    </row>
    <row r="728" spans="3:6">
      <c r="C728">
        <v>132</v>
      </c>
      <c r="D728">
        <v>69</v>
      </c>
      <c r="F728">
        <v>24.2</v>
      </c>
    </row>
    <row r="729" spans="3:6">
      <c r="C729">
        <v>201.58</v>
      </c>
      <c r="D729">
        <v>94</v>
      </c>
      <c r="F729">
        <v>0</v>
      </c>
    </row>
    <row r="730" spans="3:6">
      <c r="C730">
        <v>230.04</v>
      </c>
      <c r="D730">
        <v>105</v>
      </c>
      <c r="F730">
        <v>0</v>
      </c>
    </row>
    <row r="731" spans="3:6">
      <c r="C731">
        <v>229.58</v>
      </c>
      <c r="D731">
        <v>109</v>
      </c>
      <c r="F731">
        <v>0</v>
      </c>
    </row>
    <row r="732" spans="3:6">
      <c r="C732">
        <v>194.43</v>
      </c>
      <c r="D732">
        <v>62</v>
      </c>
      <c r="F732">
        <v>0</v>
      </c>
    </row>
    <row r="733" spans="3:6">
      <c r="C733">
        <v>192.36</v>
      </c>
      <c r="D733">
        <v>51</v>
      </c>
      <c r="F733">
        <v>0</v>
      </c>
    </row>
    <row r="734" spans="3:6">
      <c r="C734">
        <v>132</v>
      </c>
      <c r="D734">
        <v>149</v>
      </c>
      <c r="F734">
        <v>0</v>
      </c>
    </row>
    <row r="735" spans="3:6">
      <c r="C735">
        <v>132</v>
      </c>
      <c r="D735">
        <v>128</v>
      </c>
      <c r="F735">
        <v>0</v>
      </c>
    </row>
    <row r="736" spans="3:6">
      <c r="C736">
        <v>132</v>
      </c>
      <c r="D736">
        <v>133</v>
      </c>
      <c r="F736">
        <v>0</v>
      </c>
    </row>
    <row r="737" spans="3:6">
      <c r="C737">
        <v>132</v>
      </c>
      <c r="D737">
        <v>145</v>
      </c>
      <c r="F737">
        <v>0</v>
      </c>
    </row>
    <row r="738" spans="3:6">
      <c r="C738">
        <v>140.99</v>
      </c>
      <c r="D738">
        <v>75</v>
      </c>
      <c r="F738">
        <v>0</v>
      </c>
    </row>
    <row r="739" spans="3:6">
      <c r="C739">
        <v>250.07</v>
      </c>
      <c r="D739">
        <v>205</v>
      </c>
      <c r="F739">
        <v>52</v>
      </c>
    </row>
    <row r="740" spans="3:6">
      <c r="C740">
        <v>352.61</v>
      </c>
      <c r="D740">
        <v>104.8</v>
      </c>
      <c r="F740">
        <v>14.1</v>
      </c>
    </row>
    <row r="741" spans="3:6">
      <c r="C741">
        <v>352.61</v>
      </c>
      <c r="D741">
        <v>105</v>
      </c>
      <c r="F741">
        <v>2</v>
      </c>
    </row>
    <row r="742" spans="3:6">
      <c r="C742">
        <v>352.56</v>
      </c>
      <c r="D742">
        <v>203.4</v>
      </c>
      <c r="F742">
        <v>52.2</v>
      </c>
    </row>
    <row r="743" spans="3:6">
      <c r="C743">
        <v>196.29</v>
      </c>
      <c r="D743">
        <v>173</v>
      </c>
      <c r="F743">
        <v>84.8</v>
      </c>
    </row>
    <row r="744" spans="3:6">
      <c r="C744">
        <v>151</v>
      </c>
      <c r="D744">
        <v>183.2</v>
      </c>
      <c r="F744">
        <v>2</v>
      </c>
    </row>
    <row r="745" spans="3:6">
      <c r="C745">
        <v>149.31</v>
      </c>
      <c r="D745">
        <v>175.1</v>
      </c>
      <c r="F745">
        <v>2</v>
      </c>
    </row>
    <row r="746" spans="3:6">
      <c r="C746">
        <v>2456.42</v>
      </c>
      <c r="D746">
        <v>164.7</v>
      </c>
      <c r="F746">
        <v>0</v>
      </c>
    </row>
    <row r="747" spans="3:6">
      <c r="C747">
        <v>2461.69</v>
      </c>
      <c r="D747">
        <v>166.2</v>
      </c>
      <c r="F747">
        <v>0</v>
      </c>
    </row>
    <row r="748" spans="3:6">
      <c r="C748">
        <v>2465.6</v>
      </c>
      <c r="D748">
        <v>167.3</v>
      </c>
      <c r="F748">
        <v>0</v>
      </c>
    </row>
    <row r="749" spans="3:6">
      <c r="C749">
        <v>2464.0700000000002</v>
      </c>
      <c r="D749">
        <v>166.2</v>
      </c>
      <c r="F749">
        <v>0</v>
      </c>
    </row>
    <row r="750" spans="3:6">
      <c r="C750">
        <v>2446.04</v>
      </c>
      <c r="D750">
        <v>174.4</v>
      </c>
      <c r="F750">
        <v>0</v>
      </c>
    </row>
    <row r="751" spans="3:6">
      <c r="C751">
        <v>2440.08</v>
      </c>
      <c r="D751">
        <v>99</v>
      </c>
      <c r="F751">
        <v>2</v>
      </c>
    </row>
    <row r="752" spans="3:6">
      <c r="C752">
        <v>2246.1</v>
      </c>
      <c r="D752">
        <v>69</v>
      </c>
      <c r="F752">
        <v>0</v>
      </c>
    </row>
    <row r="753" spans="3:6">
      <c r="C753">
        <v>3430.07</v>
      </c>
      <c r="D753">
        <v>94</v>
      </c>
      <c r="F753">
        <v>0</v>
      </c>
    </row>
    <row r="754" spans="3:6">
      <c r="C754">
        <v>3914.34</v>
      </c>
      <c r="D754">
        <v>105</v>
      </c>
      <c r="F754">
        <v>0</v>
      </c>
    </row>
    <row r="755" spans="3:6">
      <c r="C755">
        <v>3906.51</v>
      </c>
      <c r="D755">
        <v>109</v>
      </c>
      <c r="F755">
        <v>0</v>
      </c>
    </row>
    <row r="756" spans="3:6">
      <c r="C756">
        <v>3308.4</v>
      </c>
      <c r="D756">
        <v>62</v>
      </c>
      <c r="F756">
        <v>66</v>
      </c>
    </row>
    <row r="757" spans="3:6">
      <c r="C757">
        <v>3273.18</v>
      </c>
      <c r="D757">
        <v>51</v>
      </c>
      <c r="F757">
        <v>70</v>
      </c>
    </row>
    <row r="758" spans="3:6">
      <c r="C758">
        <v>2246.1</v>
      </c>
      <c r="D758">
        <v>149</v>
      </c>
      <c r="F758">
        <v>70</v>
      </c>
    </row>
    <row r="759" spans="3:6">
      <c r="C759">
        <v>2246.1</v>
      </c>
      <c r="D759">
        <v>128</v>
      </c>
      <c r="F759">
        <v>70</v>
      </c>
    </row>
    <row r="760" spans="3:6">
      <c r="C760">
        <v>2246.1</v>
      </c>
      <c r="D760">
        <v>133</v>
      </c>
      <c r="F760">
        <v>70</v>
      </c>
    </row>
    <row r="761" spans="3:6">
      <c r="C761">
        <v>2246.1</v>
      </c>
      <c r="D761">
        <v>145</v>
      </c>
      <c r="F761">
        <v>70</v>
      </c>
    </row>
    <row r="762" spans="3:6">
      <c r="C762">
        <v>2399.0700000000002</v>
      </c>
      <c r="D762">
        <v>75</v>
      </c>
      <c r="F762">
        <v>0</v>
      </c>
    </row>
    <row r="763" spans="3:6">
      <c r="C763">
        <v>4255.17</v>
      </c>
      <c r="D763">
        <v>205</v>
      </c>
      <c r="F763">
        <v>60</v>
      </c>
    </row>
    <row r="764" spans="3:6">
      <c r="C764">
        <v>5999.98</v>
      </c>
      <c r="D764">
        <v>104.8</v>
      </c>
      <c r="F764">
        <v>2</v>
      </c>
    </row>
    <row r="765" spans="3:6">
      <c r="C765">
        <v>5999.98</v>
      </c>
      <c r="D765">
        <v>105</v>
      </c>
      <c r="F765">
        <v>2</v>
      </c>
    </row>
    <row r="766" spans="3:6">
      <c r="C766">
        <v>5999.13</v>
      </c>
      <c r="D766">
        <v>203.4</v>
      </c>
      <c r="F766">
        <v>2</v>
      </c>
    </row>
    <row r="767" spans="3:6">
      <c r="C767">
        <v>3340.05</v>
      </c>
      <c r="D767">
        <v>173</v>
      </c>
      <c r="F767">
        <v>2</v>
      </c>
    </row>
    <row r="768" spans="3:6">
      <c r="C768">
        <v>2569.4</v>
      </c>
      <c r="D768">
        <v>183.2</v>
      </c>
      <c r="F768">
        <v>2</v>
      </c>
    </row>
    <row r="769" spans="3:6">
      <c r="C769">
        <v>2540.64</v>
      </c>
      <c r="D769">
        <v>175.1</v>
      </c>
      <c r="F769">
        <v>2</v>
      </c>
    </row>
    <row r="770" spans="3:6">
      <c r="C770">
        <v>177.37</v>
      </c>
      <c r="D770">
        <v>215</v>
      </c>
      <c r="F770">
        <v>0</v>
      </c>
    </row>
    <row r="771" spans="3:6">
      <c r="C771">
        <v>177.31</v>
      </c>
      <c r="D771">
        <v>215</v>
      </c>
      <c r="F771">
        <v>0</v>
      </c>
    </row>
    <row r="772" spans="3:6">
      <c r="C772">
        <v>177.15</v>
      </c>
      <c r="D772">
        <v>208</v>
      </c>
      <c r="F772">
        <v>0</v>
      </c>
    </row>
    <row r="773" spans="3:6">
      <c r="C773">
        <v>177.19</v>
      </c>
      <c r="D773">
        <v>212</v>
      </c>
      <c r="F773">
        <v>0</v>
      </c>
    </row>
    <row r="774" spans="3:6">
      <c r="C774">
        <v>177.2</v>
      </c>
      <c r="D774">
        <v>208</v>
      </c>
      <c r="F774">
        <v>0</v>
      </c>
    </row>
    <row r="775" spans="3:6">
      <c r="C775">
        <v>132</v>
      </c>
      <c r="D775">
        <v>49</v>
      </c>
      <c r="F775">
        <v>0</v>
      </c>
    </row>
    <row r="776" spans="3:6">
      <c r="C776">
        <v>132</v>
      </c>
      <c r="D776">
        <v>45</v>
      </c>
      <c r="F776">
        <v>30</v>
      </c>
    </row>
    <row r="777" spans="3:6">
      <c r="C777">
        <v>137.52000000000001</v>
      </c>
      <c r="D777">
        <v>94</v>
      </c>
      <c r="F777">
        <v>30</v>
      </c>
    </row>
    <row r="778" spans="3:6">
      <c r="C778">
        <v>140.99</v>
      </c>
      <c r="D778">
        <v>123</v>
      </c>
      <c r="F778">
        <v>40</v>
      </c>
    </row>
    <row r="779" spans="3:6">
      <c r="C779">
        <v>132</v>
      </c>
      <c r="D779">
        <v>128</v>
      </c>
      <c r="F779">
        <v>30</v>
      </c>
    </row>
    <row r="780" spans="3:6">
      <c r="C780">
        <v>131.63999999999999</v>
      </c>
      <c r="D780">
        <v>117</v>
      </c>
      <c r="F780">
        <v>0</v>
      </c>
    </row>
    <row r="781" spans="3:6">
      <c r="C781">
        <v>131.99</v>
      </c>
      <c r="D781">
        <v>120</v>
      </c>
      <c r="F781">
        <v>0</v>
      </c>
    </row>
    <row r="782" spans="3:6">
      <c r="C782">
        <v>132</v>
      </c>
      <c r="D782">
        <v>71</v>
      </c>
      <c r="F782">
        <v>0</v>
      </c>
    </row>
    <row r="783" spans="3:6">
      <c r="C783">
        <v>130.16999999999999</v>
      </c>
      <c r="D783">
        <v>55</v>
      </c>
      <c r="F783">
        <v>0</v>
      </c>
    </row>
    <row r="784" spans="3:6">
      <c r="C784">
        <v>124.59</v>
      </c>
      <c r="D784">
        <v>45.2</v>
      </c>
      <c r="F784">
        <v>0</v>
      </c>
    </row>
    <row r="785" spans="3:6">
      <c r="C785">
        <v>125.47</v>
      </c>
      <c r="D785">
        <v>45.2</v>
      </c>
      <c r="F785">
        <v>0</v>
      </c>
    </row>
    <row r="786" spans="3:6">
      <c r="C786">
        <v>132.22999999999999</v>
      </c>
      <c r="D786">
        <v>45.2</v>
      </c>
      <c r="F786">
        <v>0</v>
      </c>
    </row>
    <row r="787" spans="3:6">
      <c r="C787">
        <v>250.07</v>
      </c>
      <c r="D787">
        <v>205</v>
      </c>
      <c r="F787">
        <v>0</v>
      </c>
    </row>
    <row r="788" spans="3:6">
      <c r="C788">
        <v>352.61</v>
      </c>
      <c r="D788">
        <v>105</v>
      </c>
      <c r="F788">
        <v>32.5</v>
      </c>
    </row>
    <row r="789" spans="3:6">
      <c r="C789">
        <v>352.61</v>
      </c>
      <c r="D789">
        <v>105.1</v>
      </c>
      <c r="F789">
        <v>2.5</v>
      </c>
    </row>
    <row r="790" spans="3:6">
      <c r="C790">
        <v>352.57</v>
      </c>
      <c r="D790">
        <v>203.7</v>
      </c>
      <c r="F790">
        <v>2.5</v>
      </c>
    </row>
    <row r="791" spans="3:6">
      <c r="C791">
        <v>197.46</v>
      </c>
      <c r="D791">
        <v>177</v>
      </c>
      <c r="F791">
        <v>0</v>
      </c>
    </row>
    <row r="792" spans="3:6">
      <c r="C792">
        <v>177.64</v>
      </c>
      <c r="D792">
        <v>205</v>
      </c>
      <c r="F792">
        <v>0</v>
      </c>
    </row>
    <row r="793" spans="3:6">
      <c r="C793">
        <v>177.43</v>
      </c>
      <c r="D793">
        <v>205</v>
      </c>
      <c r="F793">
        <v>0</v>
      </c>
    </row>
    <row r="794" spans="3:6">
      <c r="C794">
        <v>3018.11</v>
      </c>
      <c r="D794">
        <v>215</v>
      </c>
      <c r="F794">
        <v>0</v>
      </c>
    </row>
    <row r="795" spans="3:6">
      <c r="C795">
        <v>3017.09</v>
      </c>
      <c r="D795">
        <v>215</v>
      </c>
      <c r="F795">
        <v>0</v>
      </c>
    </row>
    <row r="796" spans="3:6">
      <c r="C796">
        <v>3014.37</v>
      </c>
      <c r="D796">
        <v>208</v>
      </c>
      <c r="F796">
        <v>0</v>
      </c>
    </row>
    <row r="797" spans="3:6">
      <c r="C797">
        <v>3015.05</v>
      </c>
      <c r="D797">
        <v>212</v>
      </c>
      <c r="F797">
        <v>0</v>
      </c>
    </row>
    <row r="798" spans="3:6">
      <c r="C798">
        <v>3015.22</v>
      </c>
      <c r="D798">
        <v>208</v>
      </c>
      <c r="F798">
        <v>0</v>
      </c>
    </row>
    <row r="799" spans="3:6">
      <c r="C799">
        <v>2246.1</v>
      </c>
      <c r="D799">
        <v>49</v>
      </c>
      <c r="F799">
        <v>0</v>
      </c>
    </row>
    <row r="800" spans="3:6">
      <c r="C800">
        <v>2246.1</v>
      </c>
      <c r="D800">
        <v>45</v>
      </c>
      <c r="F800">
        <v>20</v>
      </c>
    </row>
    <row r="801" spans="3:6">
      <c r="C801">
        <v>2340.0300000000002</v>
      </c>
      <c r="D801">
        <v>94</v>
      </c>
      <c r="F801">
        <v>20</v>
      </c>
    </row>
    <row r="802" spans="3:6">
      <c r="C802">
        <v>2399.0700000000002</v>
      </c>
      <c r="D802">
        <v>123</v>
      </c>
      <c r="F802">
        <v>30</v>
      </c>
    </row>
    <row r="803" spans="3:6">
      <c r="C803">
        <v>2246.1</v>
      </c>
      <c r="D803">
        <v>128</v>
      </c>
      <c r="F803">
        <v>30</v>
      </c>
    </row>
    <row r="804" spans="3:6">
      <c r="C804">
        <v>2239.9699999999998</v>
      </c>
      <c r="D804">
        <v>117</v>
      </c>
      <c r="F804">
        <v>30</v>
      </c>
    </row>
    <row r="805" spans="3:6">
      <c r="C805">
        <v>2245.9299999999998</v>
      </c>
      <c r="D805">
        <v>120</v>
      </c>
      <c r="F805">
        <v>30</v>
      </c>
    </row>
    <row r="806" spans="3:6">
      <c r="C806">
        <v>2246.1</v>
      </c>
      <c r="D806">
        <v>71</v>
      </c>
      <c r="F806">
        <v>30</v>
      </c>
    </row>
    <row r="807" spans="3:6">
      <c r="C807">
        <v>2214.96</v>
      </c>
      <c r="D807">
        <v>55</v>
      </c>
      <c r="F807">
        <v>30</v>
      </c>
    </row>
    <row r="808" spans="3:6">
      <c r="C808">
        <v>2120.0100000000002</v>
      </c>
      <c r="D808">
        <v>45.2</v>
      </c>
      <c r="F808">
        <v>40</v>
      </c>
    </row>
    <row r="809" spans="3:6">
      <c r="C809">
        <v>2134.98</v>
      </c>
      <c r="D809">
        <v>45.2</v>
      </c>
      <c r="F809">
        <v>40</v>
      </c>
    </row>
    <row r="810" spans="3:6">
      <c r="C810">
        <v>2250.0100000000002</v>
      </c>
      <c r="D810">
        <v>45.2</v>
      </c>
      <c r="F810">
        <v>50</v>
      </c>
    </row>
    <row r="811" spans="3:6">
      <c r="C811">
        <v>4255.17</v>
      </c>
      <c r="D811">
        <v>205</v>
      </c>
      <c r="F811">
        <v>0</v>
      </c>
    </row>
    <row r="812" spans="3:6">
      <c r="C812">
        <v>5999.98</v>
      </c>
      <c r="D812">
        <v>105</v>
      </c>
      <c r="F812">
        <v>2.2000000000000002</v>
      </c>
    </row>
    <row r="813" spans="3:6">
      <c r="C813">
        <v>5999.98</v>
      </c>
      <c r="D813">
        <v>105.1</v>
      </c>
      <c r="F813">
        <v>2.2000000000000002</v>
      </c>
    </row>
    <row r="814" spans="3:6">
      <c r="C814">
        <v>5999.3</v>
      </c>
      <c r="D814">
        <v>203.7</v>
      </c>
      <c r="F814">
        <v>62.9</v>
      </c>
    </row>
    <row r="815" spans="3:6">
      <c r="C815">
        <v>3359.96</v>
      </c>
      <c r="D815">
        <v>177</v>
      </c>
      <c r="F815">
        <v>40</v>
      </c>
    </row>
    <row r="816" spans="3:6">
      <c r="C816">
        <v>3022.7</v>
      </c>
      <c r="D816">
        <v>205</v>
      </c>
      <c r="F816">
        <v>0</v>
      </c>
    </row>
    <row r="817" spans="3:6">
      <c r="C817">
        <v>3019.13</v>
      </c>
      <c r="D817">
        <v>205</v>
      </c>
      <c r="F817">
        <v>0</v>
      </c>
    </row>
    <row r="818" spans="3:6">
      <c r="C818">
        <v>141.71</v>
      </c>
      <c r="D818">
        <v>168.9</v>
      </c>
      <c r="F818">
        <v>0</v>
      </c>
    </row>
    <row r="819" spans="3:6">
      <c r="C819">
        <v>142.30000000000001</v>
      </c>
      <c r="D819">
        <v>171.7</v>
      </c>
      <c r="F819">
        <v>0</v>
      </c>
    </row>
    <row r="820" spans="3:6">
      <c r="C820">
        <v>143.18</v>
      </c>
      <c r="D820">
        <v>175.7</v>
      </c>
      <c r="F820">
        <v>0</v>
      </c>
    </row>
    <row r="821" spans="3:6">
      <c r="C821">
        <v>143.08000000000001</v>
      </c>
      <c r="D821">
        <v>174.6</v>
      </c>
      <c r="F821">
        <v>0</v>
      </c>
    </row>
    <row r="822" spans="3:6">
      <c r="C822">
        <v>139.96</v>
      </c>
      <c r="D822">
        <v>156.5</v>
      </c>
      <c r="F822">
        <v>0</v>
      </c>
    </row>
    <row r="823" spans="3:6">
      <c r="C823">
        <v>247.42</v>
      </c>
      <c r="D823">
        <v>75</v>
      </c>
      <c r="F823">
        <v>0</v>
      </c>
    </row>
    <row r="824" spans="3:6">
      <c r="C824">
        <v>349.04</v>
      </c>
      <c r="D824">
        <v>16</v>
      </c>
      <c r="F824">
        <v>0</v>
      </c>
    </row>
    <row r="825" spans="3:6">
      <c r="C825">
        <v>347.32</v>
      </c>
      <c r="D825">
        <v>4</v>
      </c>
      <c r="F825">
        <v>0</v>
      </c>
    </row>
    <row r="826" spans="3:6">
      <c r="C826">
        <v>347.32</v>
      </c>
      <c r="D826">
        <v>4</v>
      </c>
      <c r="F826">
        <v>0</v>
      </c>
    </row>
    <row r="827" spans="3:6">
      <c r="C827">
        <v>347.32</v>
      </c>
      <c r="D827">
        <v>6</v>
      </c>
      <c r="F827">
        <v>0</v>
      </c>
    </row>
    <row r="828" spans="3:6">
      <c r="C828">
        <v>181.3</v>
      </c>
      <c r="D828">
        <v>88</v>
      </c>
      <c r="F828">
        <v>35</v>
      </c>
    </row>
    <row r="829" spans="3:6">
      <c r="C829">
        <v>178.66</v>
      </c>
      <c r="D829">
        <v>95</v>
      </c>
      <c r="F829">
        <v>35</v>
      </c>
    </row>
    <row r="830" spans="3:6">
      <c r="C830">
        <v>179.83</v>
      </c>
      <c r="D830">
        <v>97</v>
      </c>
      <c r="F830">
        <v>35</v>
      </c>
    </row>
    <row r="831" spans="3:6">
      <c r="C831">
        <v>171</v>
      </c>
      <c r="D831">
        <v>61</v>
      </c>
      <c r="F831">
        <v>35</v>
      </c>
    </row>
    <row r="832" spans="3:6">
      <c r="C832">
        <v>173.37</v>
      </c>
      <c r="D832">
        <v>70</v>
      </c>
      <c r="F832">
        <v>35</v>
      </c>
    </row>
    <row r="833" spans="3:6">
      <c r="C833">
        <v>225.17</v>
      </c>
      <c r="D833">
        <v>47</v>
      </c>
      <c r="F833">
        <v>0</v>
      </c>
    </row>
    <row r="834" spans="3:6">
      <c r="C834">
        <v>254.67</v>
      </c>
      <c r="D834">
        <v>3.9</v>
      </c>
      <c r="F834">
        <v>0</v>
      </c>
    </row>
    <row r="835" spans="3:6">
      <c r="C835">
        <v>352.18</v>
      </c>
      <c r="D835">
        <v>71</v>
      </c>
      <c r="F835">
        <v>0</v>
      </c>
    </row>
    <row r="836" spans="3:6">
      <c r="C836">
        <v>352.61</v>
      </c>
      <c r="D836">
        <v>4</v>
      </c>
      <c r="F836">
        <v>2.2000000000000002</v>
      </c>
    </row>
    <row r="837" spans="3:6">
      <c r="C837">
        <v>352.61</v>
      </c>
      <c r="D837">
        <v>4</v>
      </c>
      <c r="F837">
        <v>2.2000000000000002</v>
      </c>
    </row>
    <row r="838" spans="3:6">
      <c r="C838">
        <v>352.61</v>
      </c>
      <c r="D838">
        <v>103.7</v>
      </c>
      <c r="F838">
        <v>2.2000000000000002</v>
      </c>
    </row>
    <row r="839" spans="3:6">
      <c r="C839">
        <v>247.07</v>
      </c>
      <c r="D839">
        <v>144.80000000000001</v>
      </c>
      <c r="F839">
        <v>2.2000000000000002</v>
      </c>
    </row>
    <row r="840" spans="3:6">
      <c r="C840">
        <v>177.6</v>
      </c>
      <c r="D840">
        <v>204</v>
      </c>
      <c r="F840">
        <v>0</v>
      </c>
    </row>
    <row r="841" spans="3:6">
      <c r="C841">
        <v>177.37</v>
      </c>
      <c r="D841">
        <v>204</v>
      </c>
      <c r="F841">
        <v>0</v>
      </c>
    </row>
    <row r="842" spans="3:6">
      <c r="C842">
        <v>2411.3200000000002</v>
      </c>
      <c r="D842">
        <v>168.9</v>
      </c>
      <c r="F842">
        <v>6</v>
      </c>
    </row>
    <row r="843" spans="3:6">
      <c r="C843">
        <v>2421.36</v>
      </c>
      <c r="D843">
        <v>171.7</v>
      </c>
      <c r="F843">
        <v>5</v>
      </c>
    </row>
    <row r="844" spans="3:6">
      <c r="C844">
        <v>2436.34</v>
      </c>
      <c r="D844">
        <v>175.7</v>
      </c>
      <c r="F844">
        <v>5</v>
      </c>
    </row>
    <row r="845" spans="3:6">
      <c r="C845">
        <v>2434.63</v>
      </c>
      <c r="D845">
        <v>174.6</v>
      </c>
      <c r="F845">
        <v>6</v>
      </c>
    </row>
    <row r="846" spans="3:6">
      <c r="C846">
        <v>2381.5500000000002</v>
      </c>
      <c r="D846">
        <v>156.5</v>
      </c>
      <c r="F846">
        <v>17</v>
      </c>
    </row>
    <row r="847" spans="3:6">
      <c r="C847">
        <v>4210.07</v>
      </c>
      <c r="D847">
        <v>75</v>
      </c>
      <c r="F847">
        <v>25</v>
      </c>
    </row>
    <row r="848" spans="3:6">
      <c r="C848">
        <v>5939.23</v>
      </c>
      <c r="D848">
        <v>16</v>
      </c>
      <c r="F848">
        <v>0</v>
      </c>
    </row>
    <row r="849" spans="3:6">
      <c r="C849">
        <v>5909.96</v>
      </c>
      <c r="D849">
        <v>4</v>
      </c>
      <c r="F849">
        <v>8.1</v>
      </c>
    </row>
    <row r="850" spans="3:6">
      <c r="C850">
        <v>5909.96</v>
      </c>
      <c r="D850">
        <v>4</v>
      </c>
      <c r="F850">
        <v>0</v>
      </c>
    </row>
    <row r="851" spans="3:6">
      <c r="C851">
        <v>5909.96</v>
      </c>
      <c r="D851">
        <v>6</v>
      </c>
      <c r="F851">
        <v>8.1</v>
      </c>
    </row>
    <row r="852" spans="3:6">
      <c r="C852">
        <v>3084.98</v>
      </c>
      <c r="D852">
        <v>88</v>
      </c>
      <c r="F852">
        <v>4.3</v>
      </c>
    </row>
    <row r="853" spans="3:6">
      <c r="C853">
        <v>3040.06</v>
      </c>
      <c r="D853">
        <v>95</v>
      </c>
      <c r="F853">
        <v>4.2</v>
      </c>
    </row>
    <row r="854" spans="3:6">
      <c r="C854">
        <v>3059.97</v>
      </c>
      <c r="D854">
        <v>97</v>
      </c>
      <c r="F854">
        <v>4.5</v>
      </c>
    </row>
    <row r="855" spans="3:6">
      <c r="C855">
        <v>2909.72</v>
      </c>
      <c r="D855">
        <v>61</v>
      </c>
      <c r="F855">
        <v>5</v>
      </c>
    </row>
    <row r="856" spans="3:6">
      <c r="C856">
        <v>2950.05</v>
      </c>
      <c r="D856">
        <v>70</v>
      </c>
      <c r="F856">
        <v>4.0999999999999996</v>
      </c>
    </row>
    <row r="857" spans="3:6">
      <c r="C857">
        <v>3831.47</v>
      </c>
      <c r="D857">
        <v>47</v>
      </c>
      <c r="F857">
        <v>5</v>
      </c>
    </row>
    <row r="858" spans="3:6">
      <c r="C858">
        <v>4333.4399999999996</v>
      </c>
      <c r="D858">
        <v>3.9</v>
      </c>
      <c r="F858">
        <v>5</v>
      </c>
    </row>
    <row r="859" spans="3:6">
      <c r="C859">
        <v>5992.66</v>
      </c>
      <c r="D859">
        <v>71</v>
      </c>
      <c r="F859">
        <v>0</v>
      </c>
    </row>
    <row r="860" spans="3:6">
      <c r="C860">
        <v>5999.98</v>
      </c>
      <c r="D860">
        <v>4</v>
      </c>
      <c r="F860">
        <v>2.2000000000000002</v>
      </c>
    </row>
    <row r="861" spans="3:6">
      <c r="C861">
        <v>5999.98</v>
      </c>
      <c r="D861">
        <v>4</v>
      </c>
      <c r="F861">
        <v>2.2000000000000002</v>
      </c>
    </row>
    <row r="862" spans="3:6">
      <c r="C862">
        <v>5999.98</v>
      </c>
      <c r="D862">
        <v>103.7</v>
      </c>
      <c r="F862">
        <v>2.2000000000000002</v>
      </c>
    </row>
    <row r="863" spans="3:6">
      <c r="C863">
        <v>4204.12</v>
      </c>
      <c r="D863">
        <v>144.80000000000001</v>
      </c>
      <c r="F863">
        <v>2.2000000000000002</v>
      </c>
    </row>
    <row r="864" spans="3:6">
      <c r="C864">
        <v>3022.02</v>
      </c>
      <c r="D864">
        <v>204</v>
      </c>
      <c r="F864">
        <v>29</v>
      </c>
    </row>
    <row r="865" spans="3:6">
      <c r="C865">
        <v>3018.11</v>
      </c>
      <c r="D865">
        <v>204</v>
      </c>
      <c r="F865">
        <v>1</v>
      </c>
    </row>
    <row r="866" spans="3:6">
      <c r="C866">
        <v>142.36000000000001</v>
      </c>
      <c r="D866">
        <v>144.1</v>
      </c>
      <c r="F866">
        <v>0</v>
      </c>
    </row>
    <row r="867" spans="3:6">
      <c r="C867">
        <v>141.59</v>
      </c>
      <c r="D867">
        <v>139</v>
      </c>
      <c r="F867">
        <v>0</v>
      </c>
    </row>
    <row r="868" spans="3:6">
      <c r="C868">
        <v>141.35</v>
      </c>
      <c r="D868">
        <v>137.5</v>
      </c>
      <c r="F868">
        <v>0</v>
      </c>
    </row>
    <row r="869" spans="3:6">
      <c r="C869">
        <v>141.80000000000001</v>
      </c>
      <c r="D869">
        <v>136.30000000000001</v>
      </c>
      <c r="F869">
        <v>0</v>
      </c>
    </row>
    <row r="870" spans="3:6">
      <c r="C870">
        <v>139.56</v>
      </c>
      <c r="D870">
        <v>140.4</v>
      </c>
      <c r="F870">
        <v>5</v>
      </c>
    </row>
    <row r="871" spans="3:6">
      <c r="C871">
        <v>175.35</v>
      </c>
      <c r="D871">
        <v>99.7</v>
      </c>
      <c r="F871">
        <v>25</v>
      </c>
    </row>
    <row r="872" spans="3:6">
      <c r="C872">
        <v>349.81</v>
      </c>
      <c r="D872">
        <v>3.6</v>
      </c>
      <c r="F872">
        <v>25</v>
      </c>
    </row>
    <row r="873" spans="3:6">
      <c r="C873">
        <v>348.21</v>
      </c>
      <c r="D873">
        <v>3.6</v>
      </c>
      <c r="F873">
        <v>0</v>
      </c>
    </row>
    <row r="874" spans="3:6">
      <c r="C874">
        <v>348.21</v>
      </c>
      <c r="D874">
        <v>3.6</v>
      </c>
      <c r="F874">
        <v>11.5</v>
      </c>
    </row>
    <row r="875" spans="3:6">
      <c r="C875">
        <v>348.21</v>
      </c>
      <c r="D875">
        <v>3.6</v>
      </c>
      <c r="F875">
        <v>40.5</v>
      </c>
    </row>
    <row r="876" spans="3:6">
      <c r="C876">
        <v>168.42</v>
      </c>
      <c r="D876">
        <v>6</v>
      </c>
      <c r="F876">
        <v>64</v>
      </c>
    </row>
    <row r="877" spans="3:6">
      <c r="C877">
        <v>168.42</v>
      </c>
      <c r="D877">
        <v>41</v>
      </c>
      <c r="F877">
        <v>64</v>
      </c>
    </row>
    <row r="878" spans="3:6">
      <c r="C878">
        <v>169.6</v>
      </c>
      <c r="D878">
        <v>41</v>
      </c>
      <c r="F878">
        <v>31</v>
      </c>
    </row>
    <row r="879" spans="3:6">
      <c r="C879">
        <v>170.19</v>
      </c>
      <c r="D879">
        <v>41</v>
      </c>
      <c r="F879">
        <v>31</v>
      </c>
    </row>
    <row r="880" spans="3:6">
      <c r="C880">
        <v>213.36</v>
      </c>
      <c r="D880">
        <v>30</v>
      </c>
      <c r="F880">
        <v>7</v>
      </c>
    </row>
    <row r="881" spans="3:6">
      <c r="C881">
        <v>229.37</v>
      </c>
      <c r="D881">
        <v>41</v>
      </c>
      <c r="F881">
        <v>31</v>
      </c>
    </row>
    <row r="882" spans="3:6">
      <c r="C882">
        <v>346.74</v>
      </c>
      <c r="D882">
        <v>8.6</v>
      </c>
      <c r="F882">
        <v>5</v>
      </c>
    </row>
    <row r="883" spans="3:6">
      <c r="C883">
        <v>351.37</v>
      </c>
      <c r="D883">
        <v>66</v>
      </c>
      <c r="F883">
        <v>84</v>
      </c>
    </row>
    <row r="884" spans="3:6">
      <c r="C884">
        <v>352.47</v>
      </c>
      <c r="D884">
        <v>3.6</v>
      </c>
      <c r="F884">
        <v>86</v>
      </c>
    </row>
    <row r="885" spans="3:6">
      <c r="C885">
        <v>352.47</v>
      </c>
      <c r="D885">
        <v>3.6</v>
      </c>
      <c r="F885">
        <v>101</v>
      </c>
    </row>
    <row r="886" spans="3:6">
      <c r="C886">
        <v>352.47</v>
      </c>
      <c r="D886">
        <v>103.5</v>
      </c>
      <c r="F886">
        <v>130</v>
      </c>
    </row>
    <row r="887" spans="3:6">
      <c r="C887">
        <v>283.43</v>
      </c>
      <c r="D887">
        <v>103.6</v>
      </c>
      <c r="F887">
        <v>59</v>
      </c>
    </row>
    <row r="888" spans="3:6">
      <c r="C888">
        <v>176.78</v>
      </c>
      <c r="D888">
        <v>208.6</v>
      </c>
      <c r="F888">
        <v>44</v>
      </c>
    </row>
    <row r="889" spans="3:6">
      <c r="C889">
        <v>176.39</v>
      </c>
      <c r="D889">
        <v>192.6</v>
      </c>
      <c r="F889">
        <v>0</v>
      </c>
    </row>
    <row r="890" spans="3:6">
      <c r="C890">
        <v>2423.3200000000002</v>
      </c>
      <c r="D890">
        <v>144.1</v>
      </c>
      <c r="F890">
        <v>0</v>
      </c>
    </row>
    <row r="891" spans="3:6">
      <c r="C891">
        <v>2410.2199999999998</v>
      </c>
      <c r="D891">
        <v>139</v>
      </c>
      <c r="F891">
        <v>0</v>
      </c>
    </row>
    <row r="892" spans="3:6">
      <c r="C892">
        <v>2406.13</v>
      </c>
      <c r="D892">
        <v>137.5</v>
      </c>
      <c r="F892">
        <v>0</v>
      </c>
    </row>
    <row r="893" spans="3:6">
      <c r="C893">
        <v>2413.79</v>
      </c>
      <c r="D893">
        <v>136.30000000000001</v>
      </c>
      <c r="F893">
        <v>0</v>
      </c>
    </row>
    <row r="894" spans="3:6">
      <c r="C894">
        <v>2375.66</v>
      </c>
      <c r="D894">
        <v>140.4</v>
      </c>
      <c r="F894">
        <v>5</v>
      </c>
    </row>
    <row r="895" spans="3:6">
      <c r="C895">
        <v>2984.9</v>
      </c>
      <c r="D895">
        <v>99.7</v>
      </c>
      <c r="F895">
        <v>25</v>
      </c>
    </row>
    <row r="896" spans="3:6">
      <c r="C896">
        <v>5954.64</v>
      </c>
      <c r="D896">
        <v>3.6</v>
      </c>
      <c r="F896">
        <v>22.1</v>
      </c>
    </row>
    <row r="897" spans="3:6">
      <c r="C897">
        <v>5927.4</v>
      </c>
      <c r="D897">
        <v>3.6</v>
      </c>
      <c r="F897">
        <v>15</v>
      </c>
    </row>
    <row r="898" spans="3:6">
      <c r="C898">
        <v>5927.4</v>
      </c>
      <c r="D898">
        <v>3.6</v>
      </c>
      <c r="F898">
        <v>25</v>
      </c>
    </row>
    <row r="899" spans="3:6">
      <c r="C899">
        <v>5927.4</v>
      </c>
      <c r="D899">
        <v>3.6</v>
      </c>
      <c r="F899">
        <v>10</v>
      </c>
    </row>
    <row r="900" spans="3:6">
      <c r="C900">
        <v>2866.93</v>
      </c>
      <c r="D900">
        <v>6</v>
      </c>
      <c r="F900">
        <v>5</v>
      </c>
    </row>
    <row r="901" spans="3:6">
      <c r="C901">
        <v>2866.93</v>
      </c>
      <c r="D901">
        <v>41</v>
      </c>
      <c r="F901">
        <v>5</v>
      </c>
    </row>
    <row r="902" spans="3:6">
      <c r="C902">
        <v>2887.02</v>
      </c>
      <c r="D902">
        <v>41</v>
      </c>
      <c r="F902">
        <v>5</v>
      </c>
    </row>
    <row r="903" spans="3:6">
      <c r="C903">
        <v>2897.06</v>
      </c>
      <c r="D903">
        <v>41</v>
      </c>
      <c r="F903">
        <v>5</v>
      </c>
    </row>
    <row r="904" spans="3:6">
      <c r="C904">
        <v>3631.92</v>
      </c>
      <c r="D904">
        <v>30</v>
      </c>
      <c r="F904">
        <v>7</v>
      </c>
    </row>
    <row r="905" spans="3:6">
      <c r="C905">
        <v>3904.45</v>
      </c>
      <c r="D905">
        <v>41</v>
      </c>
      <c r="F905">
        <v>7</v>
      </c>
    </row>
    <row r="906" spans="3:6">
      <c r="C906">
        <v>5902.38</v>
      </c>
      <c r="D906">
        <v>8.6</v>
      </c>
      <c r="F906">
        <v>5</v>
      </c>
    </row>
    <row r="907" spans="3:6">
      <c r="C907">
        <v>5981.2</v>
      </c>
      <c r="D907">
        <v>66</v>
      </c>
      <c r="F907">
        <v>27</v>
      </c>
    </row>
    <row r="908" spans="3:6">
      <c r="C908">
        <v>5999.92</v>
      </c>
      <c r="D908">
        <v>3.6</v>
      </c>
      <c r="F908">
        <v>27</v>
      </c>
    </row>
    <row r="909" spans="3:6">
      <c r="C909">
        <v>5999.92</v>
      </c>
      <c r="D909">
        <v>3.6</v>
      </c>
      <c r="F909">
        <v>27</v>
      </c>
    </row>
    <row r="910" spans="3:6">
      <c r="C910">
        <v>5999.92</v>
      </c>
      <c r="D910">
        <v>103.5</v>
      </c>
      <c r="F910">
        <v>110</v>
      </c>
    </row>
    <row r="911" spans="3:6">
      <c r="C911">
        <v>4824.6899999999996</v>
      </c>
      <c r="D911">
        <v>103.6</v>
      </c>
      <c r="F911">
        <v>59</v>
      </c>
    </row>
    <row r="912" spans="3:6">
      <c r="C912">
        <v>3009.24</v>
      </c>
      <c r="D912">
        <v>208.6</v>
      </c>
      <c r="F912">
        <v>13</v>
      </c>
    </row>
    <row r="913" spans="3:6">
      <c r="C913">
        <v>3002.6</v>
      </c>
      <c r="D913">
        <v>192.6</v>
      </c>
      <c r="F913">
        <v>0</v>
      </c>
    </row>
    <row r="914" spans="3:6">
      <c r="C914">
        <v>142.59</v>
      </c>
      <c r="D914">
        <v>135.69999999999999</v>
      </c>
      <c r="F914">
        <v>0</v>
      </c>
    </row>
    <row r="915" spans="3:6">
      <c r="C915">
        <v>142.1</v>
      </c>
      <c r="D915">
        <v>132.69999999999999</v>
      </c>
      <c r="F915">
        <v>0</v>
      </c>
    </row>
    <row r="916" spans="3:6">
      <c r="C916">
        <v>141.93</v>
      </c>
      <c r="D916">
        <v>131.69999999999999</v>
      </c>
      <c r="F916">
        <v>0</v>
      </c>
    </row>
    <row r="917" spans="3:6">
      <c r="C917">
        <v>142.07</v>
      </c>
      <c r="D917">
        <v>131.69999999999999</v>
      </c>
      <c r="F917">
        <v>0</v>
      </c>
    </row>
    <row r="918" spans="3:6">
      <c r="C918">
        <v>141.9</v>
      </c>
      <c r="D918">
        <v>130.69999999999999</v>
      </c>
      <c r="F918">
        <v>29</v>
      </c>
    </row>
    <row r="919" spans="3:6">
      <c r="C919">
        <v>177.67</v>
      </c>
      <c r="D919">
        <v>97.7</v>
      </c>
      <c r="F919">
        <v>25</v>
      </c>
    </row>
    <row r="920" spans="3:6">
      <c r="C920">
        <v>353.83</v>
      </c>
      <c r="D920">
        <v>3.2</v>
      </c>
      <c r="F920">
        <v>0</v>
      </c>
    </row>
    <row r="921" spans="3:6">
      <c r="C921">
        <v>353.28</v>
      </c>
      <c r="D921">
        <v>3.2</v>
      </c>
      <c r="F921">
        <v>25</v>
      </c>
    </row>
    <row r="922" spans="3:6">
      <c r="C922">
        <v>353.28</v>
      </c>
      <c r="D922">
        <v>3.2</v>
      </c>
      <c r="F922">
        <v>0</v>
      </c>
    </row>
    <row r="923" spans="3:6">
      <c r="C923">
        <v>353.28</v>
      </c>
      <c r="D923">
        <v>3.2</v>
      </c>
      <c r="F923">
        <v>0</v>
      </c>
    </row>
    <row r="924" spans="3:6">
      <c r="C924">
        <v>172.98</v>
      </c>
      <c r="D924">
        <v>11</v>
      </c>
      <c r="F924">
        <v>70</v>
      </c>
    </row>
    <row r="925" spans="3:6">
      <c r="C925">
        <v>179.5</v>
      </c>
      <c r="D925">
        <v>56</v>
      </c>
      <c r="F925">
        <v>70</v>
      </c>
    </row>
    <row r="926" spans="3:6">
      <c r="C926">
        <v>174.78</v>
      </c>
      <c r="D926">
        <v>41</v>
      </c>
      <c r="F926">
        <v>70</v>
      </c>
    </row>
    <row r="927" spans="3:6">
      <c r="C927">
        <v>175.67</v>
      </c>
      <c r="D927">
        <v>41</v>
      </c>
      <c r="F927">
        <v>55</v>
      </c>
    </row>
    <row r="928" spans="3:6">
      <c r="C928">
        <v>182.55</v>
      </c>
      <c r="D928">
        <v>56</v>
      </c>
      <c r="F928">
        <v>35</v>
      </c>
    </row>
    <row r="929" spans="3:6">
      <c r="C929">
        <v>178.66</v>
      </c>
      <c r="D929">
        <v>11</v>
      </c>
      <c r="F929">
        <v>5</v>
      </c>
    </row>
    <row r="930" spans="3:6">
      <c r="C930">
        <v>180.75</v>
      </c>
      <c r="D930">
        <v>0</v>
      </c>
      <c r="F930">
        <v>5</v>
      </c>
    </row>
    <row r="931" spans="3:6">
      <c r="C931">
        <v>355.52</v>
      </c>
      <c r="D931">
        <v>66</v>
      </c>
      <c r="F931">
        <v>1.8</v>
      </c>
    </row>
    <row r="932" spans="3:6">
      <c r="C932">
        <v>358.64</v>
      </c>
      <c r="D932">
        <v>3.2</v>
      </c>
      <c r="F932">
        <v>1.8</v>
      </c>
    </row>
    <row r="933" spans="3:6">
      <c r="C933">
        <v>358.64</v>
      </c>
      <c r="D933">
        <v>3.2</v>
      </c>
      <c r="F933">
        <v>1.8</v>
      </c>
    </row>
    <row r="934" spans="3:6">
      <c r="C934">
        <v>358.63</v>
      </c>
      <c r="D934">
        <v>73.099999999999994</v>
      </c>
      <c r="F934">
        <v>195</v>
      </c>
    </row>
    <row r="935" spans="3:6">
      <c r="C935">
        <v>199.88</v>
      </c>
      <c r="D935">
        <v>172</v>
      </c>
      <c r="F935">
        <v>115</v>
      </c>
    </row>
    <row r="936" spans="3:6">
      <c r="C936">
        <v>180.47</v>
      </c>
      <c r="D936">
        <v>203.2</v>
      </c>
      <c r="F936">
        <v>47</v>
      </c>
    </row>
    <row r="937" spans="3:6">
      <c r="C937">
        <v>179.43</v>
      </c>
      <c r="D937">
        <v>191.2</v>
      </c>
      <c r="F937">
        <v>1</v>
      </c>
    </row>
    <row r="938" spans="3:6">
      <c r="C938">
        <v>2385.5300000000002</v>
      </c>
      <c r="D938">
        <v>135.69999999999999</v>
      </c>
      <c r="F938">
        <v>0</v>
      </c>
    </row>
    <row r="939" spans="3:6">
      <c r="C939">
        <v>2377.33</v>
      </c>
      <c r="D939">
        <v>132.69999999999999</v>
      </c>
      <c r="F939">
        <v>0</v>
      </c>
    </row>
    <row r="940" spans="3:6">
      <c r="C940">
        <v>2374.4899999999998</v>
      </c>
      <c r="D940">
        <v>131.69999999999999</v>
      </c>
      <c r="F940">
        <v>0</v>
      </c>
    </row>
    <row r="941" spans="3:6">
      <c r="C941">
        <v>2376.83</v>
      </c>
      <c r="D941">
        <v>131.69999999999999</v>
      </c>
      <c r="F941">
        <v>0</v>
      </c>
    </row>
    <row r="942" spans="3:6">
      <c r="C942">
        <v>2373.9899999999998</v>
      </c>
      <c r="D942">
        <v>130.69999999999999</v>
      </c>
      <c r="F942">
        <v>5</v>
      </c>
    </row>
    <row r="943" spans="3:6">
      <c r="C943">
        <v>2972.42</v>
      </c>
      <c r="D943">
        <v>97.7</v>
      </c>
      <c r="F943">
        <v>25</v>
      </c>
    </row>
    <row r="944" spans="3:6">
      <c r="C944">
        <v>5919.58</v>
      </c>
      <c r="D944">
        <v>3.2</v>
      </c>
      <c r="F944">
        <v>0</v>
      </c>
    </row>
    <row r="945" spans="3:6">
      <c r="C945">
        <v>5910.37</v>
      </c>
      <c r="D945">
        <v>3.2</v>
      </c>
      <c r="F945">
        <v>80</v>
      </c>
    </row>
    <row r="946" spans="3:6">
      <c r="C946">
        <v>5910.37</v>
      </c>
      <c r="D946">
        <v>3.2</v>
      </c>
      <c r="F946">
        <v>80</v>
      </c>
    </row>
    <row r="947" spans="3:6">
      <c r="C947">
        <v>5910.37</v>
      </c>
      <c r="D947">
        <v>3.2</v>
      </c>
      <c r="F947">
        <v>85</v>
      </c>
    </row>
    <row r="948" spans="3:6">
      <c r="C948">
        <v>2893.96</v>
      </c>
      <c r="D948">
        <v>11</v>
      </c>
      <c r="F948">
        <v>17.3</v>
      </c>
    </row>
    <row r="949" spans="3:6">
      <c r="C949">
        <v>3003.04</v>
      </c>
      <c r="D949">
        <v>56</v>
      </c>
      <c r="F949">
        <v>17.3</v>
      </c>
    </row>
    <row r="950" spans="3:6">
      <c r="C950">
        <v>2924.07</v>
      </c>
      <c r="D950">
        <v>41</v>
      </c>
      <c r="F950">
        <v>17.3</v>
      </c>
    </row>
    <row r="951" spans="3:6">
      <c r="C951">
        <v>2938.96</v>
      </c>
      <c r="D951">
        <v>41</v>
      </c>
      <c r="F951">
        <v>17.3</v>
      </c>
    </row>
    <row r="952" spans="3:6">
      <c r="C952">
        <v>3054.06</v>
      </c>
      <c r="D952">
        <v>56</v>
      </c>
      <c r="F952">
        <v>24.3</v>
      </c>
    </row>
    <row r="953" spans="3:6">
      <c r="C953">
        <v>2988.98</v>
      </c>
      <c r="D953">
        <v>11</v>
      </c>
      <c r="F953">
        <v>22.3</v>
      </c>
    </row>
    <row r="954" spans="3:6">
      <c r="C954">
        <v>3023.95</v>
      </c>
      <c r="D954">
        <v>0</v>
      </c>
      <c r="F954">
        <v>22.3</v>
      </c>
    </row>
    <row r="955" spans="3:6">
      <c r="C955">
        <v>5947.85</v>
      </c>
      <c r="D955">
        <v>66</v>
      </c>
      <c r="F955">
        <v>21.8</v>
      </c>
    </row>
    <row r="956" spans="3:6">
      <c r="C956">
        <v>6000.05</v>
      </c>
      <c r="D956">
        <v>3.2</v>
      </c>
      <c r="F956">
        <v>1.8</v>
      </c>
    </row>
    <row r="957" spans="3:6">
      <c r="C957">
        <v>6000.05</v>
      </c>
      <c r="D957">
        <v>3.2</v>
      </c>
      <c r="F957">
        <v>1.8</v>
      </c>
    </row>
    <row r="958" spans="3:6">
      <c r="C958">
        <v>5999.88</v>
      </c>
      <c r="D958">
        <v>73.099999999999994</v>
      </c>
      <c r="F958">
        <v>1.8</v>
      </c>
    </row>
    <row r="959" spans="3:6">
      <c r="C959">
        <v>3343.99</v>
      </c>
      <c r="D959">
        <v>172</v>
      </c>
      <c r="F959">
        <v>0</v>
      </c>
    </row>
    <row r="960" spans="3:6">
      <c r="C960">
        <v>3019.26</v>
      </c>
      <c r="D960">
        <v>203.2</v>
      </c>
      <c r="F960">
        <v>0</v>
      </c>
    </row>
    <row r="961" spans="3:6">
      <c r="C961">
        <v>3001.86</v>
      </c>
      <c r="D961">
        <v>191.2</v>
      </c>
      <c r="F961">
        <v>0</v>
      </c>
    </row>
    <row r="962" spans="3:6">
      <c r="C962">
        <v>146.03</v>
      </c>
      <c r="D962">
        <v>132.30000000000001</v>
      </c>
      <c r="F962">
        <v>31</v>
      </c>
    </row>
    <row r="963" spans="3:6">
      <c r="C963">
        <v>146.19</v>
      </c>
      <c r="D963">
        <v>133.19999999999999</v>
      </c>
      <c r="F963">
        <v>31</v>
      </c>
    </row>
    <row r="964" spans="3:6">
      <c r="C964">
        <v>146.03</v>
      </c>
      <c r="D964">
        <v>132.30000000000001</v>
      </c>
      <c r="F964">
        <v>31</v>
      </c>
    </row>
    <row r="965" spans="3:6">
      <c r="C965">
        <v>145.61000000000001</v>
      </c>
      <c r="D965">
        <v>128.9</v>
      </c>
      <c r="F965">
        <v>45.7</v>
      </c>
    </row>
    <row r="966" spans="3:6">
      <c r="C966">
        <v>146.32</v>
      </c>
      <c r="D966">
        <v>133.30000000000001</v>
      </c>
      <c r="F966">
        <v>36</v>
      </c>
    </row>
    <row r="967" spans="3:6">
      <c r="C967">
        <v>136.32</v>
      </c>
      <c r="D967">
        <v>70.900000000000006</v>
      </c>
      <c r="F967">
        <v>25</v>
      </c>
    </row>
    <row r="968" spans="3:6">
      <c r="C968">
        <v>334.01</v>
      </c>
      <c r="D968">
        <v>36.6</v>
      </c>
      <c r="F968">
        <v>0</v>
      </c>
    </row>
    <row r="969" spans="3:6">
      <c r="C969">
        <v>313.95999999999998</v>
      </c>
      <c r="D969">
        <v>40.799999999999997</v>
      </c>
      <c r="F969">
        <v>55</v>
      </c>
    </row>
    <row r="970" spans="3:6">
      <c r="C970">
        <v>313.33999999999997</v>
      </c>
      <c r="D970">
        <v>38.700000000000003</v>
      </c>
      <c r="F970">
        <v>75</v>
      </c>
    </row>
    <row r="971" spans="3:6">
      <c r="C971">
        <v>301.93</v>
      </c>
      <c r="D971">
        <v>2.8</v>
      </c>
      <c r="F971">
        <v>75</v>
      </c>
    </row>
    <row r="972" spans="3:6">
      <c r="C972">
        <v>180.07</v>
      </c>
      <c r="D972">
        <v>21</v>
      </c>
      <c r="F972">
        <v>27.8</v>
      </c>
    </row>
    <row r="973" spans="3:6">
      <c r="C973">
        <v>179.46</v>
      </c>
      <c r="D973">
        <v>21</v>
      </c>
      <c r="F973">
        <v>27.8</v>
      </c>
    </row>
    <row r="974" spans="3:6">
      <c r="C974">
        <v>180.07</v>
      </c>
      <c r="D974">
        <v>21</v>
      </c>
      <c r="F974">
        <v>27.8</v>
      </c>
    </row>
    <row r="975" spans="3:6">
      <c r="C975">
        <v>183.24</v>
      </c>
      <c r="D975">
        <v>32</v>
      </c>
      <c r="F975">
        <v>27.8</v>
      </c>
    </row>
    <row r="976" spans="3:6">
      <c r="C976">
        <v>184.59</v>
      </c>
      <c r="D976">
        <v>67</v>
      </c>
      <c r="F976">
        <v>35.799999999999997</v>
      </c>
    </row>
    <row r="977" spans="3:6">
      <c r="C977">
        <v>229.5</v>
      </c>
      <c r="D977">
        <v>21</v>
      </c>
      <c r="F977">
        <v>35.799999999999997</v>
      </c>
    </row>
    <row r="978" spans="3:6">
      <c r="C978">
        <v>252.72</v>
      </c>
      <c r="D978">
        <v>7.8</v>
      </c>
      <c r="F978">
        <v>35.799999999999997</v>
      </c>
    </row>
    <row r="979" spans="3:6">
      <c r="C979">
        <v>349.46</v>
      </c>
      <c r="D979">
        <v>93.6</v>
      </c>
      <c r="F979">
        <v>1.8</v>
      </c>
    </row>
    <row r="980" spans="3:6">
      <c r="C980">
        <v>361.82</v>
      </c>
      <c r="D980">
        <v>2.8</v>
      </c>
      <c r="F980">
        <v>1.8</v>
      </c>
    </row>
    <row r="981" spans="3:6">
      <c r="C981">
        <v>361.82</v>
      </c>
      <c r="D981">
        <v>2.8</v>
      </c>
      <c r="F981">
        <v>1.8</v>
      </c>
    </row>
    <row r="982" spans="3:6">
      <c r="C982">
        <v>361.82</v>
      </c>
      <c r="D982">
        <v>2.8</v>
      </c>
      <c r="F982">
        <v>1.8</v>
      </c>
    </row>
    <row r="983" spans="3:6">
      <c r="C983">
        <v>254.66</v>
      </c>
      <c r="D983">
        <v>147.4</v>
      </c>
      <c r="F983">
        <v>1.8</v>
      </c>
    </row>
    <row r="984" spans="3:6">
      <c r="C984">
        <v>182.01</v>
      </c>
      <c r="D984">
        <v>207.8</v>
      </c>
      <c r="F984">
        <v>0</v>
      </c>
    </row>
    <row r="985" spans="3:6">
      <c r="C985">
        <v>181.71</v>
      </c>
      <c r="D985">
        <v>204.8</v>
      </c>
      <c r="F985">
        <v>20</v>
      </c>
    </row>
    <row r="986" spans="3:6">
      <c r="C986">
        <v>2421.59</v>
      </c>
      <c r="D986">
        <v>132.30000000000001</v>
      </c>
      <c r="F986">
        <v>31.5</v>
      </c>
    </row>
    <row r="987" spans="3:6">
      <c r="C987">
        <v>2424.2399999999998</v>
      </c>
      <c r="D987">
        <v>133.19999999999999</v>
      </c>
      <c r="F987">
        <v>46.5</v>
      </c>
    </row>
    <row r="988" spans="3:6">
      <c r="C988">
        <v>2421.59</v>
      </c>
      <c r="D988">
        <v>132.30000000000001</v>
      </c>
      <c r="F988">
        <v>46.4</v>
      </c>
    </row>
    <row r="989" spans="3:6">
      <c r="C989">
        <v>2414.62</v>
      </c>
      <c r="D989">
        <v>128.9</v>
      </c>
      <c r="F989">
        <v>46.4</v>
      </c>
    </row>
    <row r="990" spans="3:6">
      <c r="C990">
        <v>2426.4</v>
      </c>
      <c r="D990">
        <v>133.30000000000001</v>
      </c>
      <c r="F990">
        <v>85</v>
      </c>
    </row>
    <row r="991" spans="3:6">
      <c r="C991">
        <v>2260.5700000000002</v>
      </c>
      <c r="D991">
        <v>70.900000000000006</v>
      </c>
      <c r="F991">
        <v>25</v>
      </c>
    </row>
    <row r="992" spans="3:6">
      <c r="C992">
        <v>5538.82</v>
      </c>
      <c r="D992">
        <v>36.6</v>
      </c>
      <c r="F992">
        <v>119</v>
      </c>
    </row>
    <row r="993" spans="3:6">
      <c r="C993">
        <v>5206.34</v>
      </c>
      <c r="D993">
        <v>40.799999999999997</v>
      </c>
      <c r="F993">
        <v>101.7</v>
      </c>
    </row>
    <row r="994" spans="3:6">
      <c r="C994">
        <v>5196.05</v>
      </c>
      <c r="D994">
        <v>38.700000000000003</v>
      </c>
      <c r="F994">
        <v>106.7</v>
      </c>
    </row>
    <row r="995" spans="3:6">
      <c r="C995">
        <v>5006.84</v>
      </c>
      <c r="D995">
        <v>2.8</v>
      </c>
      <c r="F995">
        <v>107.7</v>
      </c>
    </row>
    <row r="996" spans="3:6">
      <c r="C996">
        <v>2986.06</v>
      </c>
      <c r="D996">
        <v>21</v>
      </c>
      <c r="F996">
        <v>113.2</v>
      </c>
    </row>
    <row r="997" spans="3:6">
      <c r="C997">
        <v>2975.95</v>
      </c>
      <c r="D997">
        <v>21</v>
      </c>
      <c r="F997">
        <v>113.3</v>
      </c>
    </row>
    <row r="998" spans="3:6">
      <c r="C998">
        <v>2986.06</v>
      </c>
      <c r="D998">
        <v>21</v>
      </c>
      <c r="F998">
        <v>113.2</v>
      </c>
    </row>
    <row r="999" spans="3:6">
      <c r="C999">
        <v>3038.63</v>
      </c>
      <c r="D999">
        <v>32</v>
      </c>
      <c r="F999">
        <v>106.2</v>
      </c>
    </row>
    <row r="1000" spans="3:6">
      <c r="C1000">
        <v>3061.02</v>
      </c>
      <c r="D1000">
        <v>67</v>
      </c>
      <c r="F1000">
        <v>100.8</v>
      </c>
    </row>
    <row r="1001" spans="3:6">
      <c r="C1001">
        <v>3805.75</v>
      </c>
      <c r="D1001">
        <v>21</v>
      </c>
      <c r="F1001">
        <v>88.3</v>
      </c>
    </row>
    <row r="1002" spans="3:6">
      <c r="C1002">
        <v>4190.8100000000004</v>
      </c>
      <c r="D1002">
        <v>7.8</v>
      </c>
      <c r="F1002">
        <v>105.7</v>
      </c>
    </row>
    <row r="1003" spans="3:6">
      <c r="C1003">
        <v>5795.03</v>
      </c>
      <c r="D1003">
        <v>93.6</v>
      </c>
      <c r="F1003">
        <v>1.7</v>
      </c>
    </row>
    <row r="1004" spans="3:6">
      <c r="C1004">
        <v>5999.99</v>
      </c>
      <c r="D1004">
        <v>2.8</v>
      </c>
      <c r="F1004">
        <v>1.7</v>
      </c>
    </row>
    <row r="1005" spans="3:6">
      <c r="C1005">
        <v>5999.99</v>
      </c>
      <c r="D1005">
        <v>2.8</v>
      </c>
      <c r="F1005">
        <v>1.7</v>
      </c>
    </row>
    <row r="1006" spans="3:6">
      <c r="C1006">
        <v>5999.99</v>
      </c>
      <c r="D1006">
        <v>2.8</v>
      </c>
      <c r="F1006">
        <v>1.7</v>
      </c>
    </row>
    <row r="1007" spans="3:6">
      <c r="C1007">
        <v>4222.9799999999996</v>
      </c>
      <c r="D1007">
        <v>147.4</v>
      </c>
      <c r="F1007">
        <v>0</v>
      </c>
    </row>
    <row r="1008" spans="3:6">
      <c r="C1008">
        <v>3018.24</v>
      </c>
      <c r="D1008">
        <v>207.8</v>
      </c>
      <c r="F1008">
        <v>0</v>
      </c>
    </row>
    <row r="1009" spans="3:6">
      <c r="C1009">
        <v>3013.26</v>
      </c>
      <c r="D1009">
        <v>204.8</v>
      </c>
      <c r="F1009">
        <v>20</v>
      </c>
    </row>
    <row r="1010" spans="3:6">
      <c r="C1010">
        <v>143.49</v>
      </c>
      <c r="D1010">
        <v>114.3</v>
      </c>
      <c r="F1010">
        <v>40</v>
      </c>
    </row>
    <row r="1011" spans="3:6">
      <c r="C1011">
        <v>143.24</v>
      </c>
      <c r="D1011">
        <v>112.7</v>
      </c>
      <c r="F1011">
        <v>40</v>
      </c>
    </row>
    <row r="1012" spans="3:6">
      <c r="C1012">
        <v>143.32</v>
      </c>
      <c r="D1012">
        <v>113.2</v>
      </c>
      <c r="F1012">
        <v>40</v>
      </c>
    </row>
    <row r="1013" spans="3:6">
      <c r="C1013">
        <v>142.94999999999999</v>
      </c>
      <c r="D1013">
        <v>109.9</v>
      </c>
      <c r="F1013">
        <v>40</v>
      </c>
    </row>
    <row r="1014" spans="3:6">
      <c r="C1014">
        <v>143.75</v>
      </c>
      <c r="D1014">
        <v>116</v>
      </c>
      <c r="F1014">
        <v>95</v>
      </c>
    </row>
    <row r="1015" spans="3:6">
      <c r="C1015">
        <v>204.59</v>
      </c>
      <c r="D1015">
        <v>95</v>
      </c>
      <c r="F1015">
        <v>25</v>
      </c>
    </row>
    <row r="1016" spans="3:6">
      <c r="C1016">
        <v>354.38</v>
      </c>
      <c r="D1016">
        <v>21</v>
      </c>
      <c r="F1016">
        <v>165</v>
      </c>
    </row>
    <row r="1017" spans="3:6">
      <c r="C1017">
        <v>353.3</v>
      </c>
      <c r="D1017">
        <v>2.5</v>
      </c>
      <c r="F1017">
        <v>67.599999999999994</v>
      </c>
    </row>
    <row r="1018" spans="3:6">
      <c r="C1018">
        <v>353.3</v>
      </c>
      <c r="D1018">
        <v>2.5</v>
      </c>
      <c r="F1018">
        <v>101.6</v>
      </c>
    </row>
    <row r="1019" spans="3:6">
      <c r="C1019">
        <v>353.3</v>
      </c>
      <c r="D1019">
        <v>2.5</v>
      </c>
      <c r="F1019">
        <v>101.6</v>
      </c>
    </row>
    <row r="1020" spans="3:6">
      <c r="C1020">
        <v>165.4</v>
      </c>
      <c r="D1020">
        <v>56.3</v>
      </c>
      <c r="F1020">
        <v>106.2</v>
      </c>
    </row>
    <row r="1021" spans="3:6">
      <c r="C1021">
        <v>163.93</v>
      </c>
      <c r="D1021">
        <v>51.4</v>
      </c>
      <c r="F1021">
        <v>106.2</v>
      </c>
    </row>
    <row r="1022" spans="3:6">
      <c r="C1022">
        <v>162.41999999999999</v>
      </c>
      <c r="D1022">
        <v>46.3</v>
      </c>
      <c r="F1022">
        <v>102.3</v>
      </c>
    </row>
    <row r="1023" spans="3:6">
      <c r="C1023">
        <v>162.63</v>
      </c>
      <c r="D1023">
        <v>47</v>
      </c>
      <c r="F1023">
        <v>98.3</v>
      </c>
    </row>
    <row r="1024" spans="3:6">
      <c r="C1024">
        <v>163.13999999999999</v>
      </c>
      <c r="D1024">
        <v>48.7</v>
      </c>
      <c r="F1024">
        <v>98.3</v>
      </c>
    </row>
    <row r="1025" spans="3:6">
      <c r="C1025">
        <v>225.98</v>
      </c>
      <c r="D1025">
        <v>31</v>
      </c>
      <c r="F1025">
        <v>103.6</v>
      </c>
    </row>
    <row r="1026" spans="3:6">
      <c r="C1026">
        <v>272.57</v>
      </c>
      <c r="D1026">
        <v>2.5</v>
      </c>
      <c r="F1026">
        <v>24.4</v>
      </c>
    </row>
    <row r="1027" spans="3:6">
      <c r="C1027">
        <v>358.39</v>
      </c>
      <c r="D1027">
        <v>102.1</v>
      </c>
      <c r="F1027">
        <v>1.6</v>
      </c>
    </row>
    <row r="1028" spans="3:6">
      <c r="C1028">
        <v>358.41</v>
      </c>
      <c r="D1028">
        <v>2.5</v>
      </c>
      <c r="F1028">
        <v>1.6</v>
      </c>
    </row>
    <row r="1029" spans="3:6">
      <c r="C1029">
        <v>358.41</v>
      </c>
      <c r="D1029">
        <v>2.5</v>
      </c>
      <c r="F1029">
        <v>1.6</v>
      </c>
    </row>
    <row r="1030" spans="3:6">
      <c r="C1030">
        <v>358.41</v>
      </c>
      <c r="D1030">
        <v>2.5</v>
      </c>
      <c r="F1030">
        <v>1.6</v>
      </c>
    </row>
    <row r="1031" spans="3:6">
      <c r="C1031">
        <v>252.76</v>
      </c>
      <c r="D1031">
        <v>148.80000000000001</v>
      </c>
      <c r="F1031">
        <v>1.6</v>
      </c>
    </row>
    <row r="1032" spans="3:6">
      <c r="C1032">
        <v>179.89</v>
      </c>
      <c r="D1032">
        <v>202.5</v>
      </c>
      <c r="F1032">
        <v>14</v>
      </c>
    </row>
    <row r="1033" spans="3:6">
      <c r="C1033">
        <v>179.48</v>
      </c>
      <c r="D1033">
        <v>160</v>
      </c>
      <c r="F1033">
        <v>0</v>
      </c>
    </row>
    <row r="1034" spans="3:6">
      <c r="C1034">
        <v>2402.09</v>
      </c>
      <c r="D1034">
        <v>114.3</v>
      </c>
      <c r="F1034">
        <v>37.4</v>
      </c>
    </row>
    <row r="1035" spans="3:6">
      <c r="C1035">
        <v>2397.91</v>
      </c>
      <c r="D1035">
        <v>112.7</v>
      </c>
      <c r="F1035">
        <v>60</v>
      </c>
    </row>
    <row r="1036" spans="3:6">
      <c r="C1036">
        <v>2399.25</v>
      </c>
      <c r="D1036">
        <v>113.2</v>
      </c>
      <c r="F1036">
        <v>60</v>
      </c>
    </row>
    <row r="1037" spans="3:6">
      <c r="C1037">
        <v>2393.0500000000002</v>
      </c>
      <c r="D1037">
        <v>109.9</v>
      </c>
      <c r="F1037">
        <v>70</v>
      </c>
    </row>
    <row r="1038" spans="3:6">
      <c r="C1038">
        <v>2406.4499999999998</v>
      </c>
      <c r="D1038">
        <v>116</v>
      </c>
      <c r="F1038">
        <v>75</v>
      </c>
    </row>
    <row r="1039" spans="3:6">
      <c r="C1039">
        <v>3424.94</v>
      </c>
      <c r="D1039">
        <v>95</v>
      </c>
      <c r="F1039">
        <v>24</v>
      </c>
    </row>
    <row r="1040" spans="3:6">
      <c r="C1040">
        <v>5932.5</v>
      </c>
      <c r="D1040">
        <v>21</v>
      </c>
      <c r="F1040">
        <v>3</v>
      </c>
    </row>
    <row r="1041" spans="3:6">
      <c r="C1041">
        <v>5914.42</v>
      </c>
      <c r="D1041">
        <v>2.5</v>
      </c>
      <c r="F1041">
        <v>36.5</v>
      </c>
    </row>
    <row r="1042" spans="3:6">
      <c r="C1042">
        <v>5914.42</v>
      </c>
      <c r="D1042">
        <v>2.5</v>
      </c>
      <c r="F1042">
        <v>36.5</v>
      </c>
    </row>
    <row r="1043" spans="3:6">
      <c r="C1043">
        <v>5914.42</v>
      </c>
      <c r="D1043">
        <v>2.5</v>
      </c>
      <c r="F1043">
        <v>36.5</v>
      </c>
    </row>
    <row r="1044" spans="3:6">
      <c r="C1044">
        <v>2768.88</v>
      </c>
      <c r="D1044">
        <v>56.3</v>
      </c>
      <c r="F1044">
        <v>36.5</v>
      </c>
    </row>
    <row r="1045" spans="3:6">
      <c r="C1045">
        <v>2744.27</v>
      </c>
      <c r="D1045">
        <v>51.4</v>
      </c>
      <c r="F1045">
        <v>36.5</v>
      </c>
    </row>
    <row r="1046" spans="3:6">
      <c r="C1046">
        <v>2718.99</v>
      </c>
      <c r="D1046">
        <v>46.3</v>
      </c>
      <c r="F1046">
        <v>41.5</v>
      </c>
    </row>
    <row r="1047" spans="3:6">
      <c r="C1047">
        <v>2722.51</v>
      </c>
      <c r="D1047">
        <v>47</v>
      </c>
      <c r="F1047">
        <v>41.5</v>
      </c>
    </row>
    <row r="1048" spans="3:6">
      <c r="C1048">
        <v>2731.05</v>
      </c>
      <c r="D1048">
        <v>48.7</v>
      </c>
      <c r="F1048">
        <v>41.5</v>
      </c>
    </row>
    <row r="1049" spans="3:6">
      <c r="C1049">
        <v>3783.02</v>
      </c>
      <c r="D1049">
        <v>31</v>
      </c>
      <c r="F1049">
        <v>56.5</v>
      </c>
    </row>
    <row r="1050" spans="3:6">
      <c r="C1050">
        <v>4562.96</v>
      </c>
      <c r="D1050">
        <v>2.5</v>
      </c>
      <c r="F1050">
        <v>46.5</v>
      </c>
    </row>
    <row r="1051" spans="3:6">
      <c r="C1051">
        <v>5999.63</v>
      </c>
      <c r="D1051">
        <v>102.1</v>
      </c>
      <c r="F1051">
        <v>26.5</v>
      </c>
    </row>
    <row r="1052" spans="3:6">
      <c r="C1052">
        <v>5999.96</v>
      </c>
      <c r="D1052">
        <v>2.5</v>
      </c>
      <c r="F1052">
        <v>1.5</v>
      </c>
    </row>
    <row r="1053" spans="3:6">
      <c r="C1053">
        <v>5999.96</v>
      </c>
      <c r="D1053">
        <v>2.5</v>
      </c>
      <c r="F1053">
        <v>1.5</v>
      </c>
    </row>
    <row r="1054" spans="3:6">
      <c r="C1054">
        <v>5999.96</v>
      </c>
      <c r="D1054">
        <v>2.5</v>
      </c>
      <c r="F1054">
        <v>26.5</v>
      </c>
    </row>
    <row r="1055" spans="3:6">
      <c r="C1055">
        <v>4231.33</v>
      </c>
      <c r="D1055">
        <v>148.80000000000001</v>
      </c>
      <c r="F1055">
        <v>26.5</v>
      </c>
    </row>
    <row r="1056" spans="3:6">
      <c r="C1056">
        <v>3011.45</v>
      </c>
      <c r="D1056">
        <v>202.5</v>
      </c>
      <c r="F1056">
        <v>0</v>
      </c>
    </row>
    <row r="1057" spans="3:6">
      <c r="C1057">
        <v>3004.58</v>
      </c>
      <c r="D1057">
        <v>160</v>
      </c>
      <c r="F1057">
        <v>0</v>
      </c>
    </row>
    <row r="1058" spans="3:6">
      <c r="C1058">
        <v>138.6</v>
      </c>
      <c r="D1058">
        <v>120</v>
      </c>
      <c r="F1058">
        <v>62.4</v>
      </c>
    </row>
    <row r="1059" spans="3:6">
      <c r="C1059">
        <v>139.91</v>
      </c>
      <c r="D1059">
        <v>124</v>
      </c>
      <c r="F1059">
        <v>75</v>
      </c>
    </row>
    <row r="1060" spans="3:6">
      <c r="C1060">
        <v>140.84</v>
      </c>
      <c r="D1060">
        <v>127</v>
      </c>
      <c r="F1060">
        <v>90</v>
      </c>
    </row>
    <row r="1061" spans="3:6">
      <c r="C1061">
        <v>140.38</v>
      </c>
      <c r="D1061">
        <v>124</v>
      </c>
      <c r="F1061">
        <v>90</v>
      </c>
    </row>
    <row r="1062" spans="3:6">
      <c r="C1062">
        <v>144.53</v>
      </c>
      <c r="D1062">
        <v>132</v>
      </c>
      <c r="F1062">
        <v>95</v>
      </c>
    </row>
    <row r="1063" spans="3:6">
      <c r="C1063">
        <v>119.03</v>
      </c>
      <c r="D1063">
        <v>0</v>
      </c>
      <c r="F1063">
        <v>49</v>
      </c>
    </row>
    <row r="1064" spans="3:6">
      <c r="C1064">
        <v>206</v>
      </c>
      <c r="D1064">
        <v>0</v>
      </c>
      <c r="F1064">
        <v>65</v>
      </c>
    </row>
    <row r="1065" spans="3:6">
      <c r="C1065">
        <v>187.93</v>
      </c>
      <c r="D1065">
        <v>0</v>
      </c>
      <c r="F1065">
        <v>106</v>
      </c>
    </row>
    <row r="1066" spans="3:6">
      <c r="C1066">
        <v>187.93</v>
      </c>
      <c r="D1066">
        <v>0</v>
      </c>
      <c r="F1066">
        <v>118</v>
      </c>
    </row>
    <row r="1067" spans="3:6">
      <c r="C1067">
        <v>187.93</v>
      </c>
      <c r="D1067">
        <v>10</v>
      </c>
      <c r="F1067">
        <v>118</v>
      </c>
    </row>
    <row r="1068" spans="3:6">
      <c r="C1068">
        <v>178.97</v>
      </c>
      <c r="D1068">
        <v>2</v>
      </c>
      <c r="F1068">
        <v>88.1</v>
      </c>
    </row>
    <row r="1069" spans="3:6">
      <c r="C1069">
        <v>113.41</v>
      </c>
      <c r="D1069">
        <v>2</v>
      </c>
      <c r="F1069">
        <v>80.8</v>
      </c>
    </row>
    <row r="1070" spans="3:6">
      <c r="C1070">
        <v>117.06</v>
      </c>
      <c r="D1070">
        <v>9</v>
      </c>
      <c r="F1070">
        <v>86</v>
      </c>
    </row>
    <row r="1071" spans="3:6">
      <c r="C1071">
        <v>117.54</v>
      </c>
      <c r="D1071">
        <v>9</v>
      </c>
      <c r="F1071">
        <v>85</v>
      </c>
    </row>
    <row r="1072" spans="3:6">
      <c r="C1072">
        <v>118.01</v>
      </c>
      <c r="D1072">
        <v>9</v>
      </c>
      <c r="F1072">
        <v>81</v>
      </c>
    </row>
    <row r="1073" spans="3:6">
      <c r="C1073">
        <v>118.73</v>
      </c>
      <c r="D1073">
        <v>9</v>
      </c>
      <c r="F1073">
        <v>84</v>
      </c>
    </row>
    <row r="1074" spans="3:6">
      <c r="C1074">
        <v>241.3</v>
      </c>
      <c r="D1074">
        <v>12</v>
      </c>
      <c r="F1074">
        <v>90</v>
      </c>
    </row>
    <row r="1075" spans="3:6">
      <c r="C1075">
        <v>358.39</v>
      </c>
      <c r="D1075">
        <v>102.4</v>
      </c>
      <c r="F1075">
        <v>26.4</v>
      </c>
    </row>
    <row r="1076" spans="3:6">
      <c r="C1076">
        <v>358.41</v>
      </c>
      <c r="D1076">
        <v>102.4</v>
      </c>
      <c r="F1076">
        <v>26.4</v>
      </c>
    </row>
    <row r="1077" spans="3:6">
      <c r="C1077">
        <v>358.41</v>
      </c>
      <c r="D1077">
        <v>102.5</v>
      </c>
      <c r="F1077">
        <v>26.4</v>
      </c>
    </row>
    <row r="1078" spans="3:6">
      <c r="C1078">
        <v>358.37</v>
      </c>
      <c r="D1078">
        <v>202.4</v>
      </c>
      <c r="F1078">
        <v>26.4</v>
      </c>
    </row>
    <row r="1079" spans="3:6">
      <c r="C1079">
        <v>170.99</v>
      </c>
      <c r="D1079">
        <v>202.4</v>
      </c>
      <c r="F1079">
        <v>46.1</v>
      </c>
    </row>
    <row r="1080" spans="3:6">
      <c r="C1080">
        <v>151.24</v>
      </c>
      <c r="D1080">
        <v>170</v>
      </c>
      <c r="F1080">
        <v>65</v>
      </c>
    </row>
    <row r="1081" spans="3:6">
      <c r="C1081">
        <v>149.88999999999999</v>
      </c>
      <c r="D1081">
        <v>142</v>
      </c>
      <c r="F1081">
        <v>80</v>
      </c>
    </row>
    <row r="1082" spans="3:6">
      <c r="C1082">
        <v>2320.23</v>
      </c>
      <c r="D1082">
        <v>120</v>
      </c>
      <c r="F1082">
        <v>45</v>
      </c>
    </row>
    <row r="1083" spans="3:6">
      <c r="C1083">
        <v>2342.16</v>
      </c>
      <c r="D1083">
        <v>124</v>
      </c>
      <c r="F1083">
        <v>40</v>
      </c>
    </row>
    <row r="1084" spans="3:6">
      <c r="C1084">
        <v>2357.73</v>
      </c>
      <c r="D1084">
        <v>127</v>
      </c>
      <c r="F1084">
        <v>40</v>
      </c>
    </row>
    <row r="1085" spans="3:6">
      <c r="C1085">
        <v>2350.0300000000002</v>
      </c>
      <c r="D1085">
        <v>124</v>
      </c>
      <c r="F1085">
        <v>40</v>
      </c>
    </row>
    <row r="1086" spans="3:6">
      <c r="C1086">
        <v>2419.5</v>
      </c>
      <c r="D1086">
        <v>132</v>
      </c>
      <c r="F1086">
        <v>45</v>
      </c>
    </row>
    <row r="1087" spans="3:6">
      <c r="C1087">
        <v>1992.62</v>
      </c>
      <c r="D1087">
        <v>0</v>
      </c>
      <c r="F1087">
        <v>25</v>
      </c>
    </row>
    <row r="1088" spans="3:6">
      <c r="C1088">
        <v>3448.54</v>
      </c>
      <c r="D1088">
        <v>0</v>
      </c>
      <c r="F1088">
        <v>20</v>
      </c>
    </row>
    <row r="1089" spans="3:6">
      <c r="C1089">
        <v>3146.04</v>
      </c>
      <c r="D1089">
        <v>0</v>
      </c>
      <c r="F1089">
        <v>20</v>
      </c>
    </row>
    <row r="1090" spans="3:6">
      <c r="C1090">
        <v>3146.04</v>
      </c>
      <c r="D1090">
        <v>0</v>
      </c>
      <c r="F1090">
        <v>50</v>
      </c>
    </row>
    <row r="1091" spans="3:6">
      <c r="C1091">
        <v>3146.04</v>
      </c>
      <c r="D1091">
        <v>10</v>
      </c>
      <c r="F1091">
        <v>50</v>
      </c>
    </row>
    <row r="1092" spans="3:6">
      <c r="C1092">
        <v>2996.05</v>
      </c>
      <c r="D1092">
        <v>2</v>
      </c>
      <c r="F1092">
        <v>74.900000000000006</v>
      </c>
    </row>
    <row r="1093" spans="3:6">
      <c r="C1093">
        <v>1898.54</v>
      </c>
      <c r="D1093">
        <v>2</v>
      </c>
      <c r="F1093">
        <v>75</v>
      </c>
    </row>
    <row r="1094" spans="3:6">
      <c r="C1094">
        <v>1959.64</v>
      </c>
      <c r="D1094">
        <v>9</v>
      </c>
      <c r="F1094">
        <v>79</v>
      </c>
    </row>
    <row r="1095" spans="3:6">
      <c r="C1095">
        <v>1967.68</v>
      </c>
      <c r="D1095">
        <v>9</v>
      </c>
      <c r="F1095">
        <v>79</v>
      </c>
    </row>
    <row r="1096" spans="3:6">
      <c r="C1096">
        <v>1975.55</v>
      </c>
      <c r="D1096">
        <v>9</v>
      </c>
      <c r="F1096">
        <v>55.8</v>
      </c>
    </row>
    <row r="1097" spans="3:6">
      <c r="C1097">
        <v>1987.6</v>
      </c>
      <c r="D1097">
        <v>9</v>
      </c>
      <c r="F1097">
        <v>47.5</v>
      </c>
    </row>
    <row r="1098" spans="3:6">
      <c r="C1098">
        <v>4039.48</v>
      </c>
      <c r="D1098">
        <v>12</v>
      </c>
      <c r="F1098">
        <v>39.200000000000003</v>
      </c>
    </row>
    <row r="1099" spans="3:6">
      <c r="C1099">
        <v>5999.63</v>
      </c>
      <c r="D1099">
        <v>102.4</v>
      </c>
      <c r="F1099">
        <v>0</v>
      </c>
    </row>
    <row r="1100" spans="3:6">
      <c r="C1100">
        <v>5999.96</v>
      </c>
      <c r="D1100">
        <v>102.4</v>
      </c>
      <c r="F1100">
        <v>1.4</v>
      </c>
    </row>
    <row r="1101" spans="3:6">
      <c r="C1101">
        <v>5999.96</v>
      </c>
      <c r="D1101">
        <v>102.5</v>
      </c>
      <c r="F1101">
        <v>1.4</v>
      </c>
    </row>
    <row r="1102" spans="3:6">
      <c r="C1102">
        <v>5999.29</v>
      </c>
      <c r="D1102">
        <v>202.4</v>
      </c>
      <c r="F1102">
        <v>1.4</v>
      </c>
    </row>
    <row r="1103" spans="3:6">
      <c r="C1103">
        <v>2862.46</v>
      </c>
      <c r="D1103">
        <v>202.4</v>
      </c>
      <c r="F1103">
        <v>1.4</v>
      </c>
    </row>
    <row r="1104" spans="3:6">
      <c r="C1104">
        <v>2531.83</v>
      </c>
      <c r="D1104">
        <v>170</v>
      </c>
      <c r="F1104">
        <v>0</v>
      </c>
    </row>
    <row r="1105" spans="3:6">
      <c r="C1105">
        <v>2509.23</v>
      </c>
      <c r="D1105">
        <v>142</v>
      </c>
      <c r="F1105">
        <v>15</v>
      </c>
    </row>
    <row r="1106" spans="3:6">
      <c r="C1106">
        <v>131.99</v>
      </c>
      <c r="D1106">
        <v>64</v>
      </c>
      <c r="F1106">
        <v>5</v>
      </c>
    </row>
    <row r="1107" spans="3:6">
      <c r="C1107">
        <v>131.99</v>
      </c>
      <c r="D1107">
        <v>63</v>
      </c>
      <c r="F1107">
        <v>5</v>
      </c>
    </row>
    <row r="1108" spans="3:6">
      <c r="C1108">
        <v>132</v>
      </c>
      <c r="D1108">
        <v>68</v>
      </c>
      <c r="F1108">
        <v>5</v>
      </c>
    </row>
    <row r="1109" spans="3:6">
      <c r="C1109">
        <v>131.99</v>
      </c>
      <c r="D1109">
        <v>61</v>
      </c>
      <c r="F1109">
        <v>5</v>
      </c>
    </row>
    <row r="1110" spans="3:6">
      <c r="C1110">
        <v>132</v>
      </c>
      <c r="D1110">
        <v>58</v>
      </c>
      <c r="F1110">
        <v>10</v>
      </c>
    </row>
    <row r="1111" spans="3:6">
      <c r="C1111">
        <v>113.28</v>
      </c>
      <c r="D1111">
        <v>0</v>
      </c>
      <c r="F1111">
        <v>25</v>
      </c>
    </row>
    <row r="1112" spans="3:6">
      <c r="C1112">
        <v>113.01</v>
      </c>
      <c r="D1112">
        <v>0</v>
      </c>
      <c r="F1112">
        <v>0</v>
      </c>
    </row>
    <row r="1113" spans="3:6">
      <c r="C1113">
        <v>112.08</v>
      </c>
      <c r="D1113">
        <v>0</v>
      </c>
      <c r="F1113">
        <v>50</v>
      </c>
    </row>
    <row r="1114" spans="3:6">
      <c r="C1114">
        <v>112.71</v>
      </c>
      <c r="D1114">
        <v>0</v>
      </c>
      <c r="F1114">
        <v>30</v>
      </c>
    </row>
    <row r="1115" spans="3:6">
      <c r="C1115">
        <v>112.38</v>
      </c>
      <c r="D1115">
        <v>0</v>
      </c>
      <c r="F1115">
        <v>30</v>
      </c>
    </row>
    <row r="1116" spans="3:6">
      <c r="C1116">
        <v>112.56</v>
      </c>
      <c r="D1116">
        <v>0</v>
      </c>
      <c r="F1116">
        <v>40</v>
      </c>
    </row>
    <row r="1117" spans="3:6">
      <c r="C1117">
        <v>112.5</v>
      </c>
      <c r="D1117">
        <v>0</v>
      </c>
      <c r="F1117">
        <v>40</v>
      </c>
    </row>
    <row r="1118" spans="3:6">
      <c r="C1118">
        <v>112.53</v>
      </c>
      <c r="D1118">
        <v>0</v>
      </c>
      <c r="F1118">
        <v>40</v>
      </c>
    </row>
    <row r="1119" spans="3:6">
      <c r="C1119">
        <v>112.71</v>
      </c>
      <c r="D1119">
        <v>0</v>
      </c>
      <c r="F1119">
        <v>40</v>
      </c>
    </row>
    <row r="1120" spans="3:6">
      <c r="C1120">
        <v>112.86</v>
      </c>
      <c r="D1120">
        <v>0</v>
      </c>
      <c r="F1120">
        <v>35.1</v>
      </c>
    </row>
    <row r="1121" spans="3:6">
      <c r="C1121">
        <v>113.25</v>
      </c>
      <c r="D1121">
        <v>0</v>
      </c>
      <c r="F1121">
        <v>30.2</v>
      </c>
    </row>
    <row r="1122" spans="3:6">
      <c r="C1122">
        <v>113.28</v>
      </c>
      <c r="D1122">
        <v>0</v>
      </c>
      <c r="F1122">
        <v>15.4</v>
      </c>
    </row>
    <row r="1123" spans="3:6">
      <c r="C1123">
        <v>358.41</v>
      </c>
      <c r="D1123">
        <v>2.4</v>
      </c>
      <c r="F1123">
        <v>0</v>
      </c>
    </row>
    <row r="1124" spans="3:6">
      <c r="C1124">
        <v>358.41</v>
      </c>
      <c r="D1124">
        <v>2.2999999999999998</v>
      </c>
      <c r="F1124">
        <v>0</v>
      </c>
    </row>
    <row r="1125" spans="3:6">
      <c r="C1125">
        <v>358.41</v>
      </c>
      <c r="D1125">
        <v>2.2999999999999998</v>
      </c>
      <c r="F1125">
        <v>0</v>
      </c>
    </row>
    <row r="1126" spans="3:6">
      <c r="C1126">
        <v>244.99</v>
      </c>
      <c r="D1126">
        <v>202.3</v>
      </c>
      <c r="F1126">
        <v>0</v>
      </c>
    </row>
    <row r="1127" spans="3:6">
      <c r="C1127">
        <v>121</v>
      </c>
      <c r="D1127">
        <v>202.3</v>
      </c>
      <c r="F1127">
        <v>0</v>
      </c>
    </row>
    <row r="1128" spans="3:6">
      <c r="C1128">
        <v>159.96</v>
      </c>
      <c r="D1128">
        <v>120</v>
      </c>
      <c r="F1128">
        <v>19</v>
      </c>
    </row>
    <row r="1129" spans="3:6">
      <c r="C1129">
        <v>155.59</v>
      </c>
      <c r="D1129">
        <v>85</v>
      </c>
      <c r="F1129">
        <v>5</v>
      </c>
    </row>
    <row r="1130" spans="3:6">
      <c r="C1130">
        <v>2209.58</v>
      </c>
      <c r="D1130">
        <v>64</v>
      </c>
      <c r="F1130">
        <v>25</v>
      </c>
    </row>
    <row r="1131" spans="3:6">
      <c r="C1131">
        <v>2209.58</v>
      </c>
      <c r="D1131">
        <v>63</v>
      </c>
      <c r="F1131">
        <v>35</v>
      </c>
    </row>
    <row r="1132" spans="3:6">
      <c r="C1132">
        <v>2209.75</v>
      </c>
      <c r="D1132">
        <v>68</v>
      </c>
      <c r="F1132">
        <v>40</v>
      </c>
    </row>
    <row r="1133" spans="3:6">
      <c r="C1133">
        <v>2209.58</v>
      </c>
      <c r="D1133">
        <v>61</v>
      </c>
      <c r="F1133">
        <v>45</v>
      </c>
    </row>
    <row r="1134" spans="3:6">
      <c r="C1134">
        <v>2209.75</v>
      </c>
      <c r="D1134">
        <v>58</v>
      </c>
      <c r="F1134">
        <v>40</v>
      </c>
    </row>
    <row r="1135" spans="3:6">
      <c r="C1135">
        <v>1896.36</v>
      </c>
      <c r="D1135">
        <v>0</v>
      </c>
      <c r="F1135">
        <v>40</v>
      </c>
    </row>
    <row r="1136" spans="3:6">
      <c r="C1136">
        <v>1891.84</v>
      </c>
      <c r="D1136">
        <v>0</v>
      </c>
      <c r="F1136">
        <v>0</v>
      </c>
    </row>
    <row r="1137" spans="3:6">
      <c r="C1137">
        <v>1876.28</v>
      </c>
      <c r="D1137">
        <v>0</v>
      </c>
      <c r="F1137">
        <v>0</v>
      </c>
    </row>
    <row r="1138" spans="3:6">
      <c r="C1138">
        <v>1886.82</v>
      </c>
      <c r="D1138">
        <v>0</v>
      </c>
      <c r="F1138">
        <v>0</v>
      </c>
    </row>
    <row r="1139" spans="3:6">
      <c r="C1139">
        <v>1881.3</v>
      </c>
      <c r="D1139">
        <v>0</v>
      </c>
      <c r="F1139">
        <v>0</v>
      </c>
    </row>
    <row r="1140" spans="3:6">
      <c r="C1140">
        <v>1884.31</v>
      </c>
      <c r="D1140">
        <v>0</v>
      </c>
      <c r="F1140">
        <v>0</v>
      </c>
    </row>
    <row r="1141" spans="3:6">
      <c r="C1141">
        <v>1883.31</v>
      </c>
      <c r="D1141">
        <v>0</v>
      </c>
      <c r="F1141">
        <v>0</v>
      </c>
    </row>
    <row r="1142" spans="3:6">
      <c r="C1142">
        <v>1883.81</v>
      </c>
      <c r="D1142">
        <v>0</v>
      </c>
      <c r="F1142">
        <v>0</v>
      </c>
    </row>
    <row r="1143" spans="3:6">
      <c r="C1143">
        <v>1886.82</v>
      </c>
      <c r="D1143">
        <v>0</v>
      </c>
      <c r="F1143">
        <v>0</v>
      </c>
    </row>
    <row r="1144" spans="3:6">
      <c r="C1144">
        <v>1889.33</v>
      </c>
      <c r="D1144">
        <v>0</v>
      </c>
      <c r="F1144">
        <v>0</v>
      </c>
    </row>
    <row r="1145" spans="3:6">
      <c r="C1145">
        <v>1895.86</v>
      </c>
      <c r="D1145">
        <v>0</v>
      </c>
      <c r="F1145">
        <v>0</v>
      </c>
    </row>
    <row r="1146" spans="3:6">
      <c r="C1146">
        <v>1896.36</v>
      </c>
      <c r="D1146">
        <v>0</v>
      </c>
      <c r="F1146">
        <v>0</v>
      </c>
    </row>
    <row r="1147" spans="3:6">
      <c r="C1147">
        <v>5999.96</v>
      </c>
      <c r="D1147">
        <v>2.4</v>
      </c>
      <c r="F1147">
        <v>0</v>
      </c>
    </row>
    <row r="1148" spans="3:6">
      <c r="C1148">
        <v>5999.96</v>
      </c>
      <c r="D1148">
        <v>2.2999999999999998</v>
      </c>
      <c r="F1148">
        <v>1.7</v>
      </c>
    </row>
    <row r="1149" spans="3:6">
      <c r="C1149">
        <v>5999.96</v>
      </c>
      <c r="D1149">
        <v>2.2999999999999998</v>
      </c>
      <c r="F1149">
        <v>1.6</v>
      </c>
    </row>
    <row r="1150" spans="3:6">
      <c r="C1150">
        <v>4101.26</v>
      </c>
      <c r="D1150">
        <v>202.3</v>
      </c>
      <c r="F1150">
        <v>0</v>
      </c>
    </row>
    <row r="1151" spans="3:6">
      <c r="C1151">
        <v>2025.6</v>
      </c>
      <c r="D1151">
        <v>202.3</v>
      </c>
      <c r="F1151">
        <v>0</v>
      </c>
    </row>
    <row r="1152" spans="3:6">
      <c r="C1152">
        <v>2677.81</v>
      </c>
      <c r="D1152">
        <v>120</v>
      </c>
      <c r="F1152">
        <v>19</v>
      </c>
    </row>
    <row r="1153" spans="3:6">
      <c r="C1153">
        <v>2604.65</v>
      </c>
      <c r="D1153">
        <v>85</v>
      </c>
      <c r="F1153">
        <v>5</v>
      </c>
    </row>
    <row r="1154" spans="3:6">
      <c r="C1154">
        <v>116</v>
      </c>
      <c r="D1154">
        <v>52</v>
      </c>
      <c r="F1154">
        <v>15</v>
      </c>
    </row>
    <row r="1155" spans="3:6">
      <c r="C1155">
        <v>116</v>
      </c>
      <c r="D1155">
        <v>44</v>
      </c>
      <c r="F1155">
        <v>20</v>
      </c>
    </row>
    <row r="1156" spans="3:6">
      <c r="C1156">
        <v>113.49</v>
      </c>
      <c r="D1156">
        <v>37</v>
      </c>
      <c r="F1156">
        <v>20</v>
      </c>
    </row>
    <row r="1157" spans="3:6">
      <c r="C1157">
        <v>113.49</v>
      </c>
      <c r="D1157">
        <v>35</v>
      </c>
      <c r="F1157">
        <v>20</v>
      </c>
    </row>
    <row r="1158" spans="3:6">
      <c r="C1158">
        <v>116</v>
      </c>
      <c r="D1158">
        <v>49</v>
      </c>
      <c r="F1158">
        <v>25</v>
      </c>
    </row>
    <row r="1159" spans="3:6">
      <c r="C1159">
        <v>281.58999999999997</v>
      </c>
      <c r="D1159">
        <v>65</v>
      </c>
      <c r="F1159">
        <v>25</v>
      </c>
    </row>
    <row r="1160" spans="3:6">
      <c r="C1160">
        <v>354.24</v>
      </c>
      <c r="D1160">
        <v>21</v>
      </c>
      <c r="F1160">
        <v>0</v>
      </c>
    </row>
    <row r="1161" spans="3:6">
      <c r="C1161">
        <v>353.32</v>
      </c>
      <c r="D1161">
        <v>2.2000000000000002</v>
      </c>
      <c r="F1161">
        <v>40</v>
      </c>
    </row>
    <row r="1162" spans="3:6">
      <c r="C1162">
        <v>353.32</v>
      </c>
      <c r="D1162">
        <v>2.2000000000000002</v>
      </c>
      <c r="F1162">
        <v>30</v>
      </c>
    </row>
    <row r="1163" spans="3:6">
      <c r="C1163">
        <v>353.32</v>
      </c>
      <c r="D1163">
        <v>2.2000000000000002</v>
      </c>
      <c r="F1163">
        <v>20</v>
      </c>
    </row>
    <row r="1164" spans="3:6">
      <c r="C1164">
        <v>163.38</v>
      </c>
      <c r="D1164">
        <v>36</v>
      </c>
      <c r="F1164">
        <v>0</v>
      </c>
    </row>
    <row r="1165" spans="3:6">
      <c r="C1165">
        <v>165.56</v>
      </c>
      <c r="D1165">
        <v>23.1</v>
      </c>
      <c r="F1165">
        <v>0</v>
      </c>
    </row>
    <row r="1166" spans="3:6">
      <c r="C1166">
        <v>163.51</v>
      </c>
      <c r="D1166">
        <v>38.700000000000003</v>
      </c>
      <c r="F1166">
        <v>0</v>
      </c>
    </row>
    <row r="1167" spans="3:6">
      <c r="C1167">
        <v>163.66</v>
      </c>
      <c r="D1167">
        <v>39.1</v>
      </c>
      <c r="F1167">
        <v>0</v>
      </c>
    </row>
    <row r="1168" spans="3:6">
      <c r="C1168">
        <v>164.03</v>
      </c>
      <c r="D1168">
        <v>40</v>
      </c>
      <c r="F1168">
        <v>0</v>
      </c>
    </row>
    <row r="1169" spans="3:6">
      <c r="C1169">
        <v>185.37</v>
      </c>
      <c r="D1169">
        <v>41</v>
      </c>
      <c r="F1169">
        <v>0</v>
      </c>
    </row>
    <row r="1170" spans="3:6">
      <c r="C1170">
        <v>292.87</v>
      </c>
      <c r="D1170">
        <v>7.2</v>
      </c>
      <c r="F1170">
        <v>0</v>
      </c>
    </row>
    <row r="1171" spans="3:6">
      <c r="C1171">
        <v>352.38</v>
      </c>
      <c r="D1171">
        <v>96</v>
      </c>
      <c r="F1171">
        <v>0</v>
      </c>
    </row>
    <row r="1172" spans="3:6">
      <c r="C1172">
        <v>358.41</v>
      </c>
      <c r="D1172">
        <v>2.2000000000000002</v>
      </c>
      <c r="F1172">
        <v>1.6</v>
      </c>
    </row>
    <row r="1173" spans="3:6">
      <c r="C1173">
        <v>358.41</v>
      </c>
      <c r="D1173">
        <v>2.2000000000000002</v>
      </c>
      <c r="F1173">
        <v>1.6</v>
      </c>
    </row>
    <row r="1174" spans="3:6">
      <c r="C1174">
        <v>358.41</v>
      </c>
      <c r="D1174">
        <v>52.2</v>
      </c>
      <c r="F1174">
        <v>0</v>
      </c>
    </row>
    <row r="1175" spans="3:6">
      <c r="C1175">
        <v>112.42</v>
      </c>
      <c r="D1175">
        <v>151</v>
      </c>
      <c r="F1175">
        <v>0</v>
      </c>
    </row>
    <row r="1176" spans="3:6">
      <c r="C1176">
        <v>144.97</v>
      </c>
      <c r="D1176">
        <v>97</v>
      </c>
      <c r="F1176">
        <v>5</v>
      </c>
    </row>
    <row r="1177" spans="3:6">
      <c r="C1177">
        <v>126</v>
      </c>
      <c r="D1177">
        <v>62</v>
      </c>
      <c r="F1177">
        <v>5</v>
      </c>
    </row>
    <row r="1178" spans="3:6">
      <c r="C1178">
        <v>1941.9</v>
      </c>
      <c r="D1178">
        <v>52</v>
      </c>
      <c r="F1178">
        <v>10</v>
      </c>
    </row>
    <row r="1179" spans="3:6">
      <c r="C1179">
        <v>1941.9</v>
      </c>
      <c r="D1179">
        <v>44</v>
      </c>
      <c r="F1179">
        <v>20</v>
      </c>
    </row>
    <row r="1180" spans="3:6">
      <c r="C1180">
        <v>1899.88</v>
      </c>
      <c r="D1180">
        <v>37</v>
      </c>
      <c r="F1180">
        <v>20</v>
      </c>
    </row>
    <row r="1181" spans="3:6">
      <c r="C1181">
        <v>1899.88</v>
      </c>
      <c r="D1181">
        <v>35</v>
      </c>
      <c r="F1181">
        <v>25</v>
      </c>
    </row>
    <row r="1182" spans="3:6">
      <c r="C1182">
        <v>1941.9</v>
      </c>
      <c r="D1182">
        <v>49</v>
      </c>
      <c r="F1182">
        <v>10</v>
      </c>
    </row>
    <row r="1183" spans="3:6">
      <c r="C1183">
        <v>4713.96</v>
      </c>
      <c r="D1183">
        <v>65</v>
      </c>
      <c r="F1183">
        <v>4</v>
      </c>
    </row>
    <row r="1184" spans="3:6">
      <c r="C1184">
        <v>5930.15</v>
      </c>
      <c r="D1184">
        <v>21</v>
      </c>
      <c r="F1184">
        <v>21.6</v>
      </c>
    </row>
    <row r="1185" spans="3:6">
      <c r="C1185">
        <v>5914.75</v>
      </c>
      <c r="D1185">
        <v>2.2000000000000002</v>
      </c>
      <c r="F1185">
        <v>40</v>
      </c>
    </row>
    <row r="1186" spans="3:6">
      <c r="C1186">
        <v>5914.75</v>
      </c>
      <c r="D1186">
        <v>2.2000000000000002</v>
      </c>
      <c r="F1186">
        <v>85</v>
      </c>
    </row>
    <row r="1187" spans="3:6">
      <c r="C1187">
        <v>5914.75</v>
      </c>
      <c r="D1187">
        <v>2.2000000000000002</v>
      </c>
      <c r="F1187">
        <v>80</v>
      </c>
    </row>
    <row r="1188" spans="3:6">
      <c r="C1188">
        <v>2735.06</v>
      </c>
      <c r="D1188">
        <v>36</v>
      </c>
      <c r="F1188">
        <v>85</v>
      </c>
    </row>
    <row r="1189" spans="3:6">
      <c r="C1189">
        <v>2771.56</v>
      </c>
      <c r="D1189">
        <v>23.1</v>
      </c>
      <c r="F1189">
        <v>85</v>
      </c>
    </row>
    <row r="1190" spans="3:6">
      <c r="C1190">
        <v>2737.24</v>
      </c>
      <c r="D1190">
        <v>38.700000000000003</v>
      </c>
      <c r="F1190">
        <v>85</v>
      </c>
    </row>
    <row r="1191" spans="3:6">
      <c r="C1191">
        <v>2739.75</v>
      </c>
      <c r="D1191">
        <v>39.1</v>
      </c>
      <c r="F1191">
        <v>85</v>
      </c>
    </row>
    <row r="1192" spans="3:6">
      <c r="C1192">
        <v>2745.94</v>
      </c>
      <c r="D1192">
        <v>40</v>
      </c>
      <c r="F1192">
        <v>85</v>
      </c>
    </row>
    <row r="1193" spans="3:6">
      <c r="C1193">
        <v>3103.19</v>
      </c>
      <c r="D1193">
        <v>41</v>
      </c>
      <c r="F1193">
        <v>85</v>
      </c>
    </row>
    <row r="1194" spans="3:6">
      <c r="C1194">
        <v>4902.79</v>
      </c>
      <c r="D1194">
        <v>7.2</v>
      </c>
      <c r="F1194">
        <v>75</v>
      </c>
    </row>
    <row r="1195" spans="3:6">
      <c r="C1195">
        <v>5899.02</v>
      </c>
      <c r="D1195">
        <v>96</v>
      </c>
      <c r="F1195">
        <v>1.6</v>
      </c>
    </row>
    <row r="1196" spans="3:6">
      <c r="C1196">
        <v>5999.96</v>
      </c>
      <c r="D1196">
        <v>2.2000000000000002</v>
      </c>
      <c r="F1196">
        <v>1.6</v>
      </c>
    </row>
    <row r="1197" spans="3:6">
      <c r="C1197">
        <v>5999.96</v>
      </c>
      <c r="D1197">
        <v>2.2000000000000002</v>
      </c>
      <c r="F1197">
        <v>1.6</v>
      </c>
    </row>
    <row r="1198" spans="3:6">
      <c r="C1198">
        <v>5999.96</v>
      </c>
      <c r="D1198">
        <v>52.2</v>
      </c>
      <c r="F1198">
        <v>1.6</v>
      </c>
    </row>
    <row r="1199" spans="3:6">
      <c r="C1199">
        <v>1881.97</v>
      </c>
      <c r="D1199">
        <v>151</v>
      </c>
      <c r="F1199">
        <v>1.6</v>
      </c>
    </row>
    <row r="1200" spans="3:6">
      <c r="C1200">
        <v>2426.87</v>
      </c>
      <c r="D1200">
        <v>97</v>
      </c>
      <c r="F1200">
        <v>30</v>
      </c>
    </row>
    <row r="1201" spans="3:6">
      <c r="C1201">
        <v>2109.3000000000002</v>
      </c>
      <c r="D1201">
        <v>62</v>
      </c>
      <c r="F1201">
        <v>30</v>
      </c>
    </row>
    <row r="1202" spans="3:6">
      <c r="C1202">
        <v>126</v>
      </c>
      <c r="D1202">
        <v>0</v>
      </c>
      <c r="F1202">
        <v>15</v>
      </c>
    </row>
    <row r="1203" spans="3:6">
      <c r="C1203">
        <v>126</v>
      </c>
      <c r="D1203">
        <v>0</v>
      </c>
      <c r="F1203">
        <v>30</v>
      </c>
    </row>
    <row r="1204" spans="3:6">
      <c r="C1204">
        <v>127.29</v>
      </c>
      <c r="D1204">
        <v>0</v>
      </c>
      <c r="F1204">
        <v>40</v>
      </c>
    </row>
    <row r="1205" spans="3:6">
      <c r="C1205">
        <v>127.52</v>
      </c>
      <c r="D1205">
        <v>0</v>
      </c>
      <c r="F1205">
        <v>45</v>
      </c>
    </row>
    <row r="1206" spans="3:6">
      <c r="C1206">
        <v>129.87</v>
      </c>
      <c r="D1206">
        <v>0</v>
      </c>
      <c r="F1206">
        <v>40</v>
      </c>
    </row>
    <row r="1207" spans="3:6">
      <c r="C1207">
        <v>359.62</v>
      </c>
      <c r="D1207">
        <v>52.2</v>
      </c>
      <c r="F1207">
        <v>35</v>
      </c>
    </row>
    <row r="1208" spans="3:6">
      <c r="C1208">
        <v>280</v>
      </c>
      <c r="D1208">
        <v>1</v>
      </c>
      <c r="F1208">
        <v>50</v>
      </c>
    </row>
    <row r="1209" spans="3:6">
      <c r="C1209">
        <v>280</v>
      </c>
      <c r="D1209">
        <v>0</v>
      </c>
      <c r="F1209">
        <v>45</v>
      </c>
    </row>
    <row r="1210" spans="3:6">
      <c r="C1210">
        <v>353.92</v>
      </c>
      <c r="D1210">
        <v>0</v>
      </c>
      <c r="F1210">
        <v>85</v>
      </c>
    </row>
    <row r="1211" spans="3:6">
      <c r="C1211">
        <v>353.92</v>
      </c>
      <c r="D1211">
        <v>0</v>
      </c>
      <c r="F1211">
        <v>85</v>
      </c>
    </row>
    <row r="1212" spans="3:6">
      <c r="C1212">
        <v>163.25</v>
      </c>
      <c r="D1212">
        <v>24.6</v>
      </c>
      <c r="F1212">
        <v>93</v>
      </c>
    </row>
    <row r="1213" spans="3:6">
      <c r="C1213">
        <v>165.04</v>
      </c>
      <c r="D1213">
        <v>27.5</v>
      </c>
      <c r="F1213">
        <v>96</v>
      </c>
    </row>
    <row r="1214" spans="3:6">
      <c r="C1214">
        <v>165.04</v>
      </c>
      <c r="D1214">
        <v>27.5</v>
      </c>
      <c r="F1214">
        <v>95</v>
      </c>
    </row>
    <row r="1215" spans="3:6">
      <c r="C1215">
        <v>165.1</v>
      </c>
      <c r="D1215">
        <v>27.7</v>
      </c>
      <c r="F1215">
        <v>90</v>
      </c>
    </row>
    <row r="1216" spans="3:6">
      <c r="C1216">
        <v>165.37</v>
      </c>
      <c r="D1216">
        <v>28.1</v>
      </c>
      <c r="F1216">
        <v>90</v>
      </c>
    </row>
    <row r="1217" spans="3:6">
      <c r="C1217">
        <v>183.29</v>
      </c>
      <c r="D1217">
        <v>41</v>
      </c>
      <c r="F1217">
        <v>90</v>
      </c>
    </row>
    <row r="1218" spans="3:6">
      <c r="C1218">
        <v>349</v>
      </c>
      <c r="D1218">
        <v>5</v>
      </c>
      <c r="F1218">
        <v>125</v>
      </c>
    </row>
    <row r="1219" spans="3:6">
      <c r="C1219">
        <v>356.32</v>
      </c>
      <c r="D1219">
        <v>36.1</v>
      </c>
      <c r="F1219">
        <v>66</v>
      </c>
    </row>
    <row r="1220" spans="3:6">
      <c r="C1220">
        <v>359.62</v>
      </c>
      <c r="D1220">
        <v>2.2000000000000002</v>
      </c>
      <c r="F1220">
        <v>36.6</v>
      </c>
    </row>
    <row r="1221" spans="3:6">
      <c r="C1221">
        <v>359.62</v>
      </c>
      <c r="D1221">
        <v>2.2000000000000002</v>
      </c>
      <c r="F1221">
        <v>1.6</v>
      </c>
    </row>
    <row r="1222" spans="3:6">
      <c r="C1222">
        <v>359.62</v>
      </c>
      <c r="D1222">
        <v>2.2000000000000002</v>
      </c>
      <c r="F1222">
        <v>17</v>
      </c>
    </row>
    <row r="1223" spans="3:6">
      <c r="C1223">
        <v>286.42</v>
      </c>
      <c r="D1223">
        <v>42</v>
      </c>
      <c r="F1223">
        <v>8</v>
      </c>
    </row>
    <row r="1224" spans="3:6">
      <c r="C1224">
        <v>135.12</v>
      </c>
      <c r="D1224">
        <v>2.2000000000000002</v>
      </c>
      <c r="F1224">
        <v>5</v>
      </c>
    </row>
    <row r="1225" spans="3:6">
      <c r="C1225">
        <v>128.82</v>
      </c>
      <c r="D1225">
        <v>2.2000000000000002</v>
      </c>
      <c r="F1225">
        <v>25</v>
      </c>
    </row>
    <row r="1226" spans="3:6">
      <c r="C1226">
        <v>2102.1999999999998</v>
      </c>
      <c r="D1226">
        <v>0</v>
      </c>
      <c r="F1226">
        <v>16</v>
      </c>
    </row>
    <row r="1227" spans="3:6">
      <c r="C1227">
        <v>2102.1999999999998</v>
      </c>
      <c r="D1227">
        <v>0</v>
      </c>
      <c r="F1227">
        <v>30</v>
      </c>
    </row>
    <row r="1228" spans="3:6">
      <c r="C1228">
        <v>2123.7199999999998</v>
      </c>
      <c r="D1228">
        <v>0</v>
      </c>
      <c r="F1228">
        <v>40</v>
      </c>
    </row>
    <row r="1229" spans="3:6">
      <c r="C1229">
        <v>2127.56</v>
      </c>
      <c r="D1229">
        <v>0</v>
      </c>
      <c r="F1229">
        <v>40</v>
      </c>
    </row>
    <row r="1230" spans="3:6">
      <c r="C1230">
        <v>2166.7600000000002</v>
      </c>
      <c r="D1230">
        <v>0</v>
      </c>
      <c r="F1230">
        <v>40</v>
      </c>
    </row>
    <row r="1231" spans="3:6">
      <c r="C1231">
        <v>5999.94</v>
      </c>
      <c r="D1231">
        <v>52.2</v>
      </c>
      <c r="F1231">
        <v>40</v>
      </c>
    </row>
    <row r="1232" spans="3:6">
      <c r="C1232">
        <v>4671.55</v>
      </c>
      <c r="D1232">
        <v>1</v>
      </c>
      <c r="F1232">
        <v>90</v>
      </c>
    </row>
    <row r="1233" spans="3:6">
      <c r="C1233">
        <v>4671.55</v>
      </c>
      <c r="D1233">
        <v>0</v>
      </c>
      <c r="F1233">
        <v>88</v>
      </c>
    </row>
    <row r="1234" spans="3:6">
      <c r="C1234">
        <v>5904.84</v>
      </c>
      <c r="D1234">
        <v>0</v>
      </c>
      <c r="F1234">
        <v>115</v>
      </c>
    </row>
    <row r="1235" spans="3:6">
      <c r="C1235">
        <v>5904.84</v>
      </c>
      <c r="D1235">
        <v>0</v>
      </c>
      <c r="F1235">
        <v>103</v>
      </c>
    </row>
    <row r="1236" spans="3:6">
      <c r="C1236">
        <v>2723.68</v>
      </c>
      <c r="D1236">
        <v>24.6</v>
      </c>
      <c r="F1236">
        <v>105</v>
      </c>
    </row>
    <row r="1237" spans="3:6">
      <c r="C1237">
        <v>2753.54</v>
      </c>
      <c r="D1237">
        <v>27.5</v>
      </c>
      <c r="F1237">
        <v>110</v>
      </c>
    </row>
    <row r="1238" spans="3:6">
      <c r="C1238">
        <v>2753.54</v>
      </c>
      <c r="D1238">
        <v>27.5</v>
      </c>
      <c r="F1238">
        <v>110</v>
      </c>
    </row>
    <row r="1239" spans="3:6">
      <c r="C1239">
        <v>2754.54</v>
      </c>
      <c r="D1239">
        <v>27.7</v>
      </c>
      <c r="F1239">
        <v>106</v>
      </c>
    </row>
    <row r="1240" spans="3:6">
      <c r="C1240">
        <v>2759.05</v>
      </c>
      <c r="D1240">
        <v>28.1</v>
      </c>
      <c r="F1240">
        <v>100.7</v>
      </c>
    </row>
    <row r="1241" spans="3:6">
      <c r="C1241">
        <v>3058.03</v>
      </c>
      <c r="D1241">
        <v>41</v>
      </c>
      <c r="F1241">
        <v>103.3</v>
      </c>
    </row>
    <row r="1242" spans="3:6">
      <c r="C1242">
        <v>5822.75</v>
      </c>
      <c r="D1242">
        <v>5</v>
      </c>
      <c r="F1242">
        <v>150</v>
      </c>
    </row>
    <row r="1243" spans="3:6">
      <c r="C1243">
        <v>5944.88</v>
      </c>
      <c r="D1243">
        <v>36.1</v>
      </c>
      <c r="F1243">
        <v>6.6</v>
      </c>
    </row>
    <row r="1244" spans="3:6">
      <c r="C1244">
        <v>5999.94</v>
      </c>
      <c r="D1244">
        <v>2.2000000000000002</v>
      </c>
      <c r="F1244">
        <v>17</v>
      </c>
    </row>
    <row r="1245" spans="3:6">
      <c r="C1245">
        <v>5999.94</v>
      </c>
      <c r="D1245">
        <v>2.2000000000000002</v>
      </c>
      <c r="F1245">
        <v>17</v>
      </c>
    </row>
    <row r="1246" spans="3:6">
      <c r="C1246">
        <v>5999.94</v>
      </c>
      <c r="D1246">
        <v>2.2000000000000002</v>
      </c>
      <c r="F1246">
        <v>17</v>
      </c>
    </row>
    <row r="1247" spans="3:6">
      <c r="C1247">
        <v>4778.66</v>
      </c>
      <c r="D1247">
        <v>42</v>
      </c>
      <c r="F1247">
        <v>10</v>
      </c>
    </row>
    <row r="1248" spans="3:6">
      <c r="C1248">
        <v>2254.36</v>
      </c>
      <c r="D1248">
        <v>2.2000000000000002</v>
      </c>
      <c r="F1248">
        <v>20</v>
      </c>
    </row>
    <row r="1249" spans="3:6">
      <c r="C1249">
        <v>2149.25</v>
      </c>
      <c r="D1249">
        <v>2.2000000000000002</v>
      </c>
      <c r="F1249">
        <v>40</v>
      </c>
    </row>
    <row r="1250" spans="3:6">
      <c r="C1250">
        <v>105.33</v>
      </c>
      <c r="D1250">
        <v>0</v>
      </c>
      <c r="F1250">
        <v>11</v>
      </c>
    </row>
    <row r="1251" spans="3:6">
      <c r="C1251">
        <v>106</v>
      </c>
      <c r="D1251">
        <v>0</v>
      </c>
      <c r="F1251">
        <v>25</v>
      </c>
    </row>
    <row r="1252" spans="3:6">
      <c r="C1252">
        <v>106</v>
      </c>
      <c r="D1252">
        <v>0</v>
      </c>
      <c r="F1252">
        <v>30</v>
      </c>
    </row>
    <row r="1253" spans="3:6">
      <c r="C1253">
        <v>106</v>
      </c>
      <c r="D1253">
        <v>0</v>
      </c>
      <c r="F1253">
        <v>40</v>
      </c>
    </row>
    <row r="1254" spans="3:6">
      <c r="C1254">
        <v>107.58</v>
      </c>
      <c r="D1254">
        <v>0</v>
      </c>
      <c r="F1254">
        <v>30</v>
      </c>
    </row>
    <row r="1255" spans="3:6">
      <c r="C1255">
        <v>360.41</v>
      </c>
      <c r="D1255">
        <v>52</v>
      </c>
      <c r="F1255">
        <v>7</v>
      </c>
    </row>
    <row r="1256" spans="3:6">
      <c r="C1256">
        <v>360.41</v>
      </c>
      <c r="D1256">
        <v>0</v>
      </c>
      <c r="F1256">
        <v>45</v>
      </c>
    </row>
    <row r="1257" spans="3:6">
      <c r="C1257">
        <v>360.41</v>
      </c>
      <c r="D1257">
        <v>0</v>
      </c>
      <c r="F1257">
        <v>75</v>
      </c>
    </row>
    <row r="1258" spans="3:6">
      <c r="C1258">
        <v>360.41</v>
      </c>
      <c r="D1258">
        <v>0</v>
      </c>
      <c r="F1258">
        <v>85</v>
      </c>
    </row>
    <row r="1259" spans="3:6">
      <c r="C1259">
        <v>360.41</v>
      </c>
      <c r="D1259">
        <v>0</v>
      </c>
      <c r="F1259">
        <v>95</v>
      </c>
    </row>
    <row r="1260" spans="3:6">
      <c r="C1260">
        <v>125.99</v>
      </c>
      <c r="D1260">
        <v>24</v>
      </c>
      <c r="F1260">
        <v>67</v>
      </c>
    </row>
    <row r="1261" spans="3:6">
      <c r="C1261">
        <v>125.99</v>
      </c>
      <c r="D1261">
        <v>25</v>
      </c>
      <c r="F1261">
        <v>70</v>
      </c>
    </row>
    <row r="1262" spans="3:6">
      <c r="C1262">
        <v>125.99</v>
      </c>
      <c r="D1262">
        <v>25</v>
      </c>
      <c r="F1262">
        <v>60</v>
      </c>
    </row>
    <row r="1263" spans="3:6">
      <c r="C1263">
        <v>126</v>
      </c>
      <c r="D1263">
        <v>25</v>
      </c>
      <c r="F1263">
        <v>55</v>
      </c>
    </row>
    <row r="1264" spans="3:6">
      <c r="C1264">
        <v>135.99</v>
      </c>
      <c r="D1264">
        <v>35</v>
      </c>
      <c r="F1264">
        <v>35</v>
      </c>
    </row>
    <row r="1265" spans="3:6">
      <c r="C1265">
        <v>229.83</v>
      </c>
      <c r="D1265">
        <v>40</v>
      </c>
      <c r="F1265">
        <v>20</v>
      </c>
    </row>
    <row r="1266" spans="3:6">
      <c r="C1266">
        <v>252.06</v>
      </c>
      <c r="D1266">
        <v>10</v>
      </c>
      <c r="F1266">
        <v>75</v>
      </c>
    </row>
    <row r="1267" spans="3:6">
      <c r="C1267">
        <v>360.41</v>
      </c>
      <c r="D1267">
        <v>2</v>
      </c>
      <c r="F1267">
        <v>16.5</v>
      </c>
    </row>
    <row r="1268" spans="3:6">
      <c r="C1268">
        <v>360.41</v>
      </c>
      <c r="D1268">
        <v>2</v>
      </c>
      <c r="F1268">
        <v>16.5</v>
      </c>
    </row>
    <row r="1269" spans="3:6">
      <c r="C1269">
        <v>360.41</v>
      </c>
      <c r="D1269">
        <v>2</v>
      </c>
      <c r="F1269">
        <v>1.5</v>
      </c>
    </row>
    <row r="1270" spans="3:6">
      <c r="C1270">
        <v>151</v>
      </c>
      <c r="D1270">
        <v>77.099999999999994</v>
      </c>
      <c r="F1270">
        <v>1.5</v>
      </c>
    </row>
    <row r="1271" spans="3:6">
      <c r="C1271">
        <v>106</v>
      </c>
      <c r="D1271">
        <v>102</v>
      </c>
      <c r="F1271">
        <v>1.5</v>
      </c>
    </row>
    <row r="1272" spans="3:6">
      <c r="C1272">
        <v>107.13</v>
      </c>
      <c r="D1272">
        <v>2</v>
      </c>
      <c r="F1272">
        <v>5</v>
      </c>
    </row>
    <row r="1273" spans="3:6">
      <c r="C1273">
        <v>106</v>
      </c>
      <c r="D1273">
        <v>2</v>
      </c>
      <c r="F1273">
        <v>25</v>
      </c>
    </row>
    <row r="1274" spans="3:6">
      <c r="C1274">
        <v>1753.52</v>
      </c>
      <c r="D1274">
        <v>0</v>
      </c>
      <c r="F1274">
        <v>5</v>
      </c>
    </row>
    <row r="1275" spans="3:6">
      <c r="C1275">
        <v>1764.68</v>
      </c>
      <c r="D1275">
        <v>0</v>
      </c>
      <c r="F1275">
        <v>15</v>
      </c>
    </row>
    <row r="1276" spans="3:6">
      <c r="C1276">
        <v>1764.68</v>
      </c>
      <c r="D1276">
        <v>0</v>
      </c>
      <c r="F1276">
        <v>20</v>
      </c>
    </row>
    <row r="1277" spans="3:6">
      <c r="C1277">
        <v>1764.68</v>
      </c>
      <c r="D1277">
        <v>0</v>
      </c>
      <c r="F1277">
        <v>20</v>
      </c>
    </row>
    <row r="1278" spans="3:6">
      <c r="C1278">
        <v>1790.98</v>
      </c>
      <c r="D1278">
        <v>0</v>
      </c>
      <c r="F1278">
        <v>25</v>
      </c>
    </row>
    <row r="1279" spans="3:6">
      <c r="C1279">
        <v>6000.07</v>
      </c>
      <c r="D1279">
        <v>52</v>
      </c>
      <c r="F1279">
        <v>7</v>
      </c>
    </row>
    <row r="1280" spans="3:6">
      <c r="C1280">
        <v>6000.07</v>
      </c>
      <c r="D1280">
        <v>0</v>
      </c>
      <c r="F1280">
        <v>45</v>
      </c>
    </row>
    <row r="1281" spans="3:6">
      <c r="C1281">
        <v>6000.07</v>
      </c>
      <c r="D1281">
        <v>0</v>
      </c>
      <c r="F1281">
        <v>85</v>
      </c>
    </row>
    <row r="1282" spans="3:6">
      <c r="C1282">
        <v>6000.07</v>
      </c>
      <c r="D1282">
        <v>0</v>
      </c>
      <c r="F1282">
        <v>100</v>
      </c>
    </row>
    <row r="1283" spans="3:6">
      <c r="C1283">
        <v>6000.07</v>
      </c>
      <c r="D1283">
        <v>0</v>
      </c>
      <c r="F1283">
        <v>100</v>
      </c>
    </row>
    <row r="1284" spans="3:6">
      <c r="C1284">
        <v>2097.4699999999998</v>
      </c>
      <c r="D1284">
        <v>24</v>
      </c>
      <c r="F1284">
        <v>65</v>
      </c>
    </row>
    <row r="1285" spans="3:6">
      <c r="C1285">
        <v>2097.4699999999998</v>
      </c>
      <c r="D1285">
        <v>25</v>
      </c>
      <c r="F1285">
        <v>76</v>
      </c>
    </row>
    <row r="1286" spans="3:6">
      <c r="C1286">
        <v>2097.4699999999998</v>
      </c>
      <c r="D1286">
        <v>25</v>
      </c>
      <c r="F1286">
        <v>85</v>
      </c>
    </row>
    <row r="1287" spans="3:6">
      <c r="C1287">
        <v>2097.64</v>
      </c>
      <c r="D1287">
        <v>25</v>
      </c>
      <c r="F1287">
        <v>120</v>
      </c>
    </row>
    <row r="1288" spans="3:6">
      <c r="C1288">
        <v>2263.9499999999998</v>
      </c>
      <c r="D1288">
        <v>35</v>
      </c>
      <c r="F1288">
        <v>95</v>
      </c>
    </row>
    <row r="1289" spans="3:6">
      <c r="C1289">
        <v>3826.19</v>
      </c>
      <c r="D1289">
        <v>40</v>
      </c>
      <c r="F1289">
        <v>85</v>
      </c>
    </row>
    <row r="1290" spans="3:6">
      <c r="C1290">
        <v>4196.2700000000004</v>
      </c>
      <c r="D1290">
        <v>10</v>
      </c>
      <c r="F1290">
        <v>120</v>
      </c>
    </row>
    <row r="1291" spans="3:6">
      <c r="C1291">
        <v>6000.07</v>
      </c>
      <c r="D1291">
        <v>2</v>
      </c>
      <c r="F1291">
        <v>26.5</v>
      </c>
    </row>
    <row r="1292" spans="3:6">
      <c r="C1292">
        <v>6000.07</v>
      </c>
      <c r="D1292">
        <v>2</v>
      </c>
      <c r="F1292">
        <v>16.5</v>
      </c>
    </row>
    <row r="1293" spans="3:6">
      <c r="C1293">
        <v>6000.07</v>
      </c>
      <c r="D1293">
        <v>2</v>
      </c>
      <c r="F1293">
        <v>1.5</v>
      </c>
    </row>
    <row r="1294" spans="3:6">
      <c r="C1294">
        <v>2513.83</v>
      </c>
      <c r="D1294">
        <v>77.099999999999994</v>
      </c>
      <c r="F1294">
        <v>1.5</v>
      </c>
    </row>
    <row r="1295" spans="3:6">
      <c r="C1295">
        <v>1764.68</v>
      </c>
      <c r="D1295">
        <v>102</v>
      </c>
      <c r="F1295">
        <v>1.5</v>
      </c>
    </row>
    <row r="1296" spans="3:6">
      <c r="C1296">
        <v>1783.49</v>
      </c>
      <c r="D1296">
        <v>2</v>
      </c>
      <c r="F1296">
        <v>40</v>
      </c>
    </row>
    <row r="1297" spans="3:6">
      <c r="C1297">
        <v>1764.68</v>
      </c>
      <c r="D1297">
        <v>2</v>
      </c>
      <c r="F1297">
        <v>60</v>
      </c>
    </row>
    <row r="1298" spans="3:6">
      <c r="C1298">
        <v>116</v>
      </c>
      <c r="D1298">
        <v>0</v>
      </c>
      <c r="F1298">
        <v>90</v>
      </c>
    </row>
    <row r="1299" spans="3:6">
      <c r="C1299">
        <v>123.77</v>
      </c>
      <c r="D1299">
        <v>0</v>
      </c>
      <c r="F1299">
        <v>78</v>
      </c>
    </row>
    <row r="1300" spans="3:6">
      <c r="C1300">
        <v>123.77</v>
      </c>
      <c r="D1300">
        <v>0</v>
      </c>
      <c r="F1300">
        <v>61</v>
      </c>
    </row>
    <row r="1301" spans="3:6">
      <c r="C1301">
        <v>123.77</v>
      </c>
      <c r="D1301">
        <v>0</v>
      </c>
      <c r="F1301">
        <v>45</v>
      </c>
    </row>
    <row r="1302" spans="3:6">
      <c r="C1302">
        <v>157.24</v>
      </c>
      <c r="D1302">
        <v>0</v>
      </c>
      <c r="F1302">
        <v>50</v>
      </c>
    </row>
    <row r="1303" spans="3:6">
      <c r="C1303">
        <v>358.59</v>
      </c>
      <c r="D1303">
        <v>2.5</v>
      </c>
      <c r="F1303">
        <v>75</v>
      </c>
    </row>
    <row r="1304" spans="3:6">
      <c r="C1304">
        <v>358.59</v>
      </c>
      <c r="D1304">
        <v>0</v>
      </c>
      <c r="F1304">
        <v>85</v>
      </c>
    </row>
    <row r="1305" spans="3:6">
      <c r="C1305">
        <v>255</v>
      </c>
      <c r="D1305">
        <v>0</v>
      </c>
      <c r="F1305">
        <v>75</v>
      </c>
    </row>
    <row r="1306" spans="3:6">
      <c r="C1306">
        <v>358.59</v>
      </c>
      <c r="D1306">
        <v>0</v>
      </c>
      <c r="F1306">
        <v>104</v>
      </c>
    </row>
    <row r="1307" spans="3:6">
      <c r="C1307">
        <v>358.59</v>
      </c>
      <c r="D1307">
        <v>0</v>
      </c>
      <c r="F1307">
        <v>101</v>
      </c>
    </row>
    <row r="1308" spans="3:6">
      <c r="C1308">
        <v>298.94</v>
      </c>
      <c r="D1308">
        <v>6</v>
      </c>
      <c r="F1308">
        <v>148</v>
      </c>
    </row>
    <row r="1309" spans="3:6">
      <c r="C1309">
        <v>298.94</v>
      </c>
      <c r="D1309">
        <v>6</v>
      </c>
      <c r="F1309">
        <v>150</v>
      </c>
    </row>
    <row r="1310" spans="3:6">
      <c r="C1310">
        <v>298.94</v>
      </c>
      <c r="D1310">
        <v>6</v>
      </c>
      <c r="F1310">
        <v>150</v>
      </c>
    </row>
    <row r="1311" spans="3:6">
      <c r="C1311">
        <v>298.94</v>
      </c>
      <c r="D1311">
        <v>6</v>
      </c>
      <c r="F1311">
        <v>152</v>
      </c>
    </row>
    <row r="1312" spans="3:6">
      <c r="C1312">
        <v>298.97000000000003</v>
      </c>
      <c r="D1312">
        <v>9</v>
      </c>
      <c r="F1312">
        <v>138</v>
      </c>
    </row>
    <row r="1313" spans="3:6">
      <c r="C1313">
        <v>234.33</v>
      </c>
      <c r="D1313">
        <v>2.5</v>
      </c>
      <c r="F1313">
        <v>129</v>
      </c>
    </row>
    <row r="1314" spans="3:6">
      <c r="C1314">
        <v>254.66</v>
      </c>
      <c r="D1314">
        <v>0</v>
      </c>
      <c r="F1314">
        <v>125</v>
      </c>
    </row>
    <row r="1315" spans="3:6">
      <c r="C1315">
        <v>358.59</v>
      </c>
      <c r="D1315">
        <v>2.5</v>
      </c>
      <c r="F1315">
        <v>53</v>
      </c>
    </row>
    <row r="1316" spans="3:6">
      <c r="C1316">
        <v>358.59</v>
      </c>
      <c r="D1316">
        <v>2.5</v>
      </c>
      <c r="F1316">
        <v>17.600000000000001</v>
      </c>
    </row>
    <row r="1317" spans="3:6">
      <c r="C1317">
        <v>358.59</v>
      </c>
      <c r="D1317">
        <v>2.5</v>
      </c>
      <c r="F1317">
        <v>17.600000000000001</v>
      </c>
    </row>
    <row r="1318" spans="3:6">
      <c r="C1318">
        <v>358.59</v>
      </c>
      <c r="D1318">
        <v>2.5</v>
      </c>
      <c r="F1318">
        <v>15</v>
      </c>
    </row>
    <row r="1319" spans="3:6">
      <c r="C1319">
        <v>358.59</v>
      </c>
      <c r="D1319">
        <v>2.5</v>
      </c>
      <c r="F1319">
        <v>10</v>
      </c>
    </row>
    <row r="1320" spans="3:6">
      <c r="C1320">
        <v>358.59</v>
      </c>
      <c r="D1320">
        <v>2.5</v>
      </c>
      <c r="F1320">
        <v>5</v>
      </c>
    </row>
    <row r="1321" spans="3:6">
      <c r="C1321">
        <v>281</v>
      </c>
      <c r="D1321">
        <v>2.5</v>
      </c>
      <c r="F1321">
        <v>5</v>
      </c>
    </row>
    <row r="1322" spans="3:6">
      <c r="C1322">
        <v>1940.95</v>
      </c>
      <c r="D1322">
        <v>0</v>
      </c>
      <c r="F1322">
        <v>55</v>
      </c>
    </row>
    <row r="1323" spans="3:6">
      <c r="C1323">
        <v>2070.96</v>
      </c>
      <c r="D1323">
        <v>0</v>
      </c>
      <c r="F1323">
        <v>50</v>
      </c>
    </row>
    <row r="1324" spans="3:6">
      <c r="C1324">
        <v>2070.96</v>
      </c>
      <c r="D1324">
        <v>0</v>
      </c>
      <c r="F1324">
        <v>50</v>
      </c>
    </row>
    <row r="1325" spans="3:6">
      <c r="C1325">
        <v>2070.96</v>
      </c>
      <c r="D1325">
        <v>0</v>
      </c>
      <c r="F1325">
        <v>51</v>
      </c>
    </row>
    <row r="1326" spans="3:6">
      <c r="C1326">
        <v>2630.99</v>
      </c>
      <c r="D1326">
        <v>0</v>
      </c>
      <c r="F1326">
        <v>62</v>
      </c>
    </row>
    <row r="1327" spans="3:6">
      <c r="C1327">
        <v>6000.04</v>
      </c>
      <c r="D1327">
        <v>2.5</v>
      </c>
      <c r="F1327">
        <v>35</v>
      </c>
    </row>
    <row r="1328" spans="3:6">
      <c r="C1328">
        <v>6000.04</v>
      </c>
      <c r="D1328">
        <v>0</v>
      </c>
      <c r="F1328">
        <v>27</v>
      </c>
    </row>
    <row r="1329" spans="3:6">
      <c r="C1329">
        <v>4266.74</v>
      </c>
      <c r="D1329">
        <v>0</v>
      </c>
      <c r="F1329">
        <v>50</v>
      </c>
    </row>
    <row r="1330" spans="3:6">
      <c r="C1330">
        <v>6000.04</v>
      </c>
      <c r="D1330">
        <v>0</v>
      </c>
      <c r="F1330">
        <v>83</v>
      </c>
    </row>
    <row r="1331" spans="3:6">
      <c r="C1331">
        <v>6000.04</v>
      </c>
      <c r="D1331">
        <v>0</v>
      </c>
      <c r="F1331">
        <v>81</v>
      </c>
    </row>
    <row r="1332" spans="3:6">
      <c r="C1332">
        <v>5001.95</v>
      </c>
      <c r="D1332">
        <v>6</v>
      </c>
      <c r="F1332">
        <v>139</v>
      </c>
    </row>
    <row r="1333" spans="3:6">
      <c r="C1333">
        <v>5001.95</v>
      </c>
      <c r="D1333">
        <v>6</v>
      </c>
      <c r="F1333">
        <v>142</v>
      </c>
    </row>
    <row r="1334" spans="3:6">
      <c r="C1334">
        <v>5001.95</v>
      </c>
      <c r="D1334">
        <v>6</v>
      </c>
      <c r="F1334">
        <v>141</v>
      </c>
    </row>
    <row r="1335" spans="3:6">
      <c r="C1335">
        <v>5001.95</v>
      </c>
      <c r="D1335">
        <v>6</v>
      </c>
      <c r="F1335">
        <v>136</v>
      </c>
    </row>
    <row r="1336" spans="3:6">
      <c r="C1336">
        <v>5002.46</v>
      </c>
      <c r="D1336">
        <v>9</v>
      </c>
      <c r="F1336">
        <v>125</v>
      </c>
    </row>
    <row r="1337" spans="3:6">
      <c r="C1337">
        <v>3920.88</v>
      </c>
      <c r="D1337">
        <v>2.5</v>
      </c>
      <c r="F1337">
        <v>105</v>
      </c>
    </row>
    <row r="1338" spans="3:6">
      <c r="C1338">
        <v>4261.05</v>
      </c>
      <c r="D1338">
        <v>0</v>
      </c>
      <c r="F1338">
        <v>75</v>
      </c>
    </row>
    <row r="1339" spans="3:6">
      <c r="C1339">
        <v>6000.04</v>
      </c>
      <c r="D1339">
        <v>2.5</v>
      </c>
      <c r="F1339">
        <v>35</v>
      </c>
    </row>
    <row r="1340" spans="3:6">
      <c r="C1340">
        <v>6000.04</v>
      </c>
      <c r="D1340">
        <v>2.5</v>
      </c>
      <c r="F1340">
        <v>17.5</v>
      </c>
    </row>
    <row r="1341" spans="3:6">
      <c r="C1341">
        <v>6000.04</v>
      </c>
      <c r="D1341">
        <v>2.5</v>
      </c>
      <c r="F1341">
        <v>17.5</v>
      </c>
    </row>
    <row r="1342" spans="3:6">
      <c r="C1342">
        <v>6000.04</v>
      </c>
      <c r="D1342">
        <v>2.5</v>
      </c>
      <c r="F1342">
        <v>15</v>
      </c>
    </row>
    <row r="1343" spans="3:6">
      <c r="C1343">
        <v>6000.04</v>
      </c>
      <c r="D1343">
        <v>2.5</v>
      </c>
      <c r="F1343">
        <v>10</v>
      </c>
    </row>
    <row r="1344" spans="3:6">
      <c r="C1344">
        <v>6000.04</v>
      </c>
      <c r="D1344">
        <v>2.5</v>
      </c>
      <c r="F1344">
        <v>5</v>
      </c>
    </row>
    <row r="1345" spans="3:6">
      <c r="C1345">
        <v>4701.78</v>
      </c>
      <c r="D1345">
        <v>2.5</v>
      </c>
      <c r="F1345">
        <v>5</v>
      </c>
    </row>
    <row r="1346" spans="3:6">
      <c r="C1346">
        <v>125.99</v>
      </c>
      <c r="D1346">
        <v>0</v>
      </c>
      <c r="F1346">
        <v>25</v>
      </c>
    </row>
    <row r="1347" spans="3:6">
      <c r="C1347">
        <v>130.85</v>
      </c>
      <c r="D1347">
        <v>0</v>
      </c>
      <c r="F1347">
        <v>28.2</v>
      </c>
    </row>
    <row r="1348" spans="3:6">
      <c r="C1348">
        <v>127.24</v>
      </c>
      <c r="D1348">
        <v>0</v>
      </c>
      <c r="F1348">
        <v>30.8</v>
      </c>
    </row>
    <row r="1349" spans="3:6">
      <c r="C1349">
        <v>129.05000000000001</v>
      </c>
      <c r="D1349">
        <v>0</v>
      </c>
      <c r="F1349">
        <v>30.8</v>
      </c>
    </row>
    <row r="1350" spans="3:6">
      <c r="C1350">
        <v>127.24</v>
      </c>
      <c r="D1350">
        <v>0</v>
      </c>
      <c r="F1350">
        <v>30.8</v>
      </c>
    </row>
    <row r="1351" spans="3:6">
      <c r="C1351">
        <v>360.8</v>
      </c>
      <c r="D1351">
        <v>2.2000000000000002</v>
      </c>
      <c r="F1351">
        <v>65</v>
      </c>
    </row>
    <row r="1352" spans="3:6">
      <c r="C1352">
        <v>350.75</v>
      </c>
      <c r="D1352">
        <v>0</v>
      </c>
      <c r="F1352">
        <v>80</v>
      </c>
    </row>
    <row r="1353" spans="3:6">
      <c r="C1353">
        <v>360.8</v>
      </c>
      <c r="D1353">
        <v>0</v>
      </c>
      <c r="F1353">
        <v>67</v>
      </c>
    </row>
    <row r="1354" spans="3:6">
      <c r="C1354">
        <v>360.8</v>
      </c>
      <c r="D1354">
        <v>0</v>
      </c>
      <c r="F1354">
        <v>76</v>
      </c>
    </row>
    <row r="1355" spans="3:6">
      <c r="C1355">
        <v>360.8</v>
      </c>
      <c r="D1355">
        <v>0</v>
      </c>
      <c r="F1355">
        <v>83</v>
      </c>
    </row>
    <row r="1356" spans="3:6">
      <c r="C1356">
        <v>115.99</v>
      </c>
      <c r="D1356">
        <v>46</v>
      </c>
      <c r="F1356">
        <v>91</v>
      </c>
    </row>
    <row r="1357" spans="3:6">
      <c r="C1357">
        <v>115.99</v>
      </c>
      <c r="D1357">
        <v>6</v>
      </c>
      <c r="F1357">
        <v>91</v>
      </c>
    </row>
    <row r="1358" spans="3:6">
      <c r="C1358">
        <v>125.99</v>
      </c>
      <c r="D1358">
        <v>6</v>
      </c>
      <c r="F1358">
        <v>97</v>
      </c>
    </row>
    <row r="1359" spans="3:6">
      <c r="C1359">
        <v>125.99</v>
      </c>
      <c r="D1359">
        <v>6</v>
      </c>
      <c r="F1359">
        <v>93</v>
      </c>
    </row>
    <row r="1360" spans="3:6">
      <c r="C1360">
        <v>160.68</v>
      </c>
      <c r="D1360">
        <v>9</v>
      </c>
      <c r="F1360">
        <v>91</v>
      </c>
    </row>
    <row r="1361" spans="3:6">
      <c r="C1361">
        <v>230.31</v>
      </c>
      <c r="D1361">
        <v>22.2</v>
      </c>
      <c r="F1361">
        <v>68.400000000000006</v>
      </c>
    </row>
    <row r="1362" spans="3:6">
      <c r="C1362">
        <v>252.91</v>
      </c>
      <c r="D1362">
        <v>22.2</v>
      </c>
      <c r="F1362">
        <v>68.400000000000006</v>
      </c>
    </row>
    <row r="1363" spans="3:6">
      <c r="C1363">
        <v>360.8</v>
      </c>
      <c r="D1363">
        <v>2.2000000000000002</v>
      </c>
      <c r="F1363">
        <v>0</v>
      </c>
    </row>
    <row r="1364" spans="3:6">
      <c r="C1364">
        <v>360.8</v>
      </c>
      <c r="D1364">
        <v>2.2000000000000002</v>
      </c>
      <c r="F1364">
        <v>1.5</v>
      </c>
    </row>
    <row r="1365" spans="3:6">
      <c r="C1365">
        <v>360.8</v>
      </c>
      <c r="D1365">
        <v>2.2000000000000002</v>
      </c>
      <c r="F1365">
        <v>1.5</v>
      </c>
    </row>
    <row r="1366" spans="3:6">
      <c r="C1366">
        <v>360.8</v>
      </c>
      <c r="D1366">
        <v>2.2000000000000002</v>
      </c>
      <c r="F1366">
        <v>0</v>
      </c>
    </row>
    <row r="1367" spans="3:6">
      <c r="C1367">
        <v>360.8</v>
      </c>
      <c r="D1367">
        <v>2.2000000000000002</v>
      </c>
      <c r="F1367">
        <v>0</v>
      </c>
    </row>
    <row r="1368" spans="3:6">
      <c r="C1368">
        <v>125.99</v>
      </c>
      <c r="D1368">
        <v>2.2000000000000002</v>
      </c>
      <c r="F1368">
        <v>5</v>
      </c>
    </row>
    <row r="1369" spans="3:6">
      <c r="C1369">
        <v>125.44</v>
      </c>
      <c r="D1369">
        <v>0</v>
      </c>
      <c r="F1369">
        <v>5</v>
      </c>
    </row>
    <row r="1370" spans="3:6">
      <c r="C1370">
        <v>2095.1799999999998</v>
      </c>
      <c r="D1370">
        <v>0</v>
      </c>
      <c r="F1370">
        <v>55</v>
      </c>
    </row>
    <row r="1371" spans="3:6">
      <c r="C1371">
        <v>2176</v>
      </c>
      <c r="D1371">
        <v>0</v>
      </c>
      <c r="F1371">
        <v>55</v>
      </c>
    </row>
    <row r="1372" spans="3:6">
      <c r="C1372">
        <v>2115.96</v>
      </c>
      <c r="D1372">
        <v>0</v>
      </c>
      <c r="F1372">
        <v>58</v>
      </c>
    </row>
    <row r="1373" spans="3:6">
      <c r="C1373">
        <v>2146.06</v>
      </c>
      <c r="D1373">
        <v>0</v>
      </c>
      <c r="F1373">
        <v>62</v>
      </c>
    </row>
    <row r="1374" spans="3:6">
      <c r="C1374">
        <v>2115.96</v>
      </c>
      <c r="D1374">
        <v>0</v>
      </c>
      <c r="F1374">
        <v>65</v>
      </c>
    </row>
    <row r="1375" spans="3:6">
      <c r="C1375">
        <v>6000</v>
      </c>
      <c r="D1375">
        <v>2.2000000000000002</v>
      </c>
      <c r="F1375">
        <v>60</v>
      </c>
    </row>
    <row r="1376" spans="3:6">
      <c r="C1376">
        <v>5832.87</v>
      </c>
      <c r="D1376">
        <v>0</v>
      </c>
      <c r="F1376">
        <v>100</v>
      </c>
    </row>
    <row r="1377" spans="3:6">
      <c r="C1377">
        <v>6000</v>
      </c>
      <c r="D1377">
        <v>0</v>
      </c>
      <c r="F1377">
        <v>80</v>
      </c>
    </row>
    <row r="1378" spans="3:6">
      <c r="C1378">
        <v>6000</v>
      </c>
      <c r="D1378">
        <v>0</v>
      </c>
      <c r="F1378">
        <v>110</v>
      </c>
    </row>
    <row r="1379" spans="3:6">
      <c r="C1379">
        <v>6000</v>
      </c>
      <c r="D1379">
        <v>0</v>
      </c>
      <c r="F1379">
        <v>110</v>
      </c>
    </row>
    <row r="1380" spans="3:6">
      <c r="C1380">
        <v>1928.88</v>
      </c>
      <c r="D1380">
        <v>46</v>
      </c>
      <c r="F1380">
        <v>160</v>
      </c>
    </row>
    <row r="1381" spans="3:6">
      <c r="C1381">
        <v>1928.88</v>
      </c>
      <c r="D1381">
        <v>6</v>
      </c>
      <c r="F1381">
        <v>160</v>
      </c>
    </row>
    <row r="1382" spans="3:6">
      <c r="C1382">
        <v>2095.1799999999998</v>
      </c>
      <c r="D1382">
        <v>6</v>
      </c>
      <c r="F1382">
        <v>150</v>
      </c>
    </row>
    <row r="1383" spans="3:6">
      <c r="C1383">
        <v>2095.1799999999998</v>
      </c>
      <c r="D1383">
        <v>6</v>
      </c>
      <c r="F1383">
        <v>145</v>
      </c>
    </row>
    <row r="1384" spans="3:6">
      <c r="C1384">
        <v>2672.06</v>
      </c>
      <c r="D1384">
        <v>9</v>
      </c>
      <c r="F1384">
        <v>142</v>
      </c>
    </row>
    <row r="1385" spans="3:6">
      <c r="C1385">
        <v>3829.99</v>
      </c>
      <c r="D1385">
        <v>22.2</v>
      </c>
      <c r="F1385">
        <v>152</v>
      </c>
    </row>
    <row r="1386" spans="3:6">
      <c r="C1386">
        <v>4205.82</v>
      </c>
      <c r="D1386">
        <v>22.2</v>
      </c>
      <c r="F1386">
        <v>180</v>
      </c>
    </row>
    <row r="1387" spans="3:6">
      <c r="C1387">
        <v>6000</v>
      </c>
      <c r="D1387">
        <v>2.2000000000000002</v>
      </c>
      <c r="F1387">
        <v>55</v>
      </c>
    </row>
    <row r="1388" spans="3:6">
      <c r="C1388">
        <v>6000</v>
      </c>
      <c r="D1388">
        <v>2.2000000000000002</v>
      </c>
      <c r="F1388">
        <v>5</v>
      </c>
    </row>
    <row r="1389" spans="3:6">
      <c r="C1389">
        <v>6000</v>
      </c>
      <c r="D1389">
        <v>2.2000000000000002</v>
      </c>
      <c r="F1389">
        <v>20</v>
      </c>
    </row>
    <row r="1390" spans="3:6">
      <c r="C1390">
        <v>6000</v>
      </c>
      <c r="D1390">
        <v>2.2000000000000002</v>
      </c>
      <c r="F1390">
        <v>25</v>
      </c>
    </row>
    <row r="1391" spans="3:6">
      <c r="C1391">
        <v>6000</v>
      </c>
      <c r="D1391">
        <v>2.2000000000000002</v>
      </c>
      <c r="F1391">
        <v>15</v>
      </c>
    </row>
    <row r="1392" spans="3:6">
      <c r="C1392">
        <v>2095.1799999999998</v>
      </c>
      <c r="D1392">
        <v>2.2000000000000002</v>
      </c>
      <c r="F1392">
        <v>35</v>
      </c>
    </row>
    <row r="1393" spans="3:6">
      <c r="C1393">
        <v>2086.0300000000002</v>
      </c>
      <c r="D1393">
        <v>0</v>
      </c>
      <c r="F1393">
        <v>45</v>
      </c>
    </row>
    <row r="1394" spans="3:6">
      <c r="C1394">
        <v>96</v>
      </c>
      <c r="D1394">
        <v>0</v>
      </c>
      <c r="F1394">
        <v>56</v>
      </c>
    </row>
    <row r="1395" spans="3:6">
      <c r="C1395">
        <v>92.16</v>
      </c>
      <c r="D1395">
        <v>0</v>
      </c>
      <c r="F1395">
        <v>38</v>
      </c>
    </row>
    <row r="1396" spans="3:6">
      <c r="C1396">
        <v>91.11</v>
      </c>
      <c r="D1396">
        <v>0</v>
      </c>
      <c r="F1396">
        <v>36</v>
      </c>
    </row>
    <row r="1397" spans="3:6">
      <c r="C1397">
        <v>91.32</v>
      </c>
      <c r="D1397">
        <v>0</v>
      </c>
      <c r="F1397">
        <v>35</v>
      </c>
    </row>
    <row r="1398" spans="3:6">
      <c r="C1398">
        <v>95.28</v>
      </c>
      <c r="D1398">
        <v>0</v>
      </c>
      <c r="F1398">
        <v>38</v>
      </c>
    </row>
    <row r="1399" spans="3:6">
      <c r="C1399">
        <v>96</v>
      </c>
      <c r="D1399">
        <v>0</v>
      </c>
      <c r="F1399">
        <v>80</v>
      </c>
    </row>
    <row r="1400" spans="3:6">
      <c r="C1400">
        <v>96</v>
      </c>
      <c r="D1400">
        <v>0</v>
      </c>
      <c r="F1400">
        <v>55</v>
      </c>
    </row>
    <row r="1401" spans="3:6">
      <c r="C1401">
        <v>224.51</v>
      </c>
      <c r="D1401">
        <v>0</v>
      </c>
      <c r="F1401">
        <v>90</v>
      </c>
    </row>
    <row r="1402" spans="3:6">
      <c r="C1402">
        <v>165.58</v>
      </c>
      <c r="D1402">
        <v>0</v>
      </c>
      <c r="F1402">
        <v>121</v>
      </c>
    </row>
    <row r="1403" spans="3:6">
      <c r="C1403">
        <v>165.57</v>
      </c>
      <c r="D1403">
        <v>0</v>
      </c>
      <c r="F1403">
        <v>113</v>
      </c>
    </row>
    <row r="1404" spans="3:6">
      <c r="C1404">
        <v>101.09</v>
      </c>
      <c r="D1404">
        <v>2.6</v>
      </c>
      <c r="F1404">
        <v>136</v>
      </c>
    </row>
    <row r="1405" spans="3:6">
      <c r="C1405">
        <v>100.47</v>
      </c>
      <c r="D1405">
        <v>2.6</v>
      </c>
      <c r="F1405">
        <v>147</v>
      </c>
    </row>
    <row r="1406" spans="3:6">
      <c r="C1406">
        <v>96</v>
      </c>
      <c r="D1406">
        <v>92.1</v>
      </c>
      <c r="F1406">
        <v>146</v>
      </c>
    </row>
    <row r="1407" spans="3:6">
      <c r="C1407">
        <v>96</v>
      </c>
      <c r="D1407">
        <v>92.1</v>
      </c>
      <c r="F1407">
        <v>144</v>
      </c>
    </row>
    <row r="1408" spans="3:6">
      <c r="C1408">
        <v>96.74</v>
      </c>
      <c r="D1408">
        <v>42.1</v>
      </c>
      <c r="F1408">
        <v>144</v>
      </c>
    </row>
    <row r="1409" spans="3:6">
      <c r="C1409">
        <v>98.82</v>
      </c>
      <c r="D1409">
        <v>92.1</v>
      </c>
      <c r="F1409">
        <v>150</v>
      </c>
    </row>
    <row r="1410" spans="3:6">
      <c r="C1410">
        <v>102.94</v>
      </c>
      <c r="D1410">
        <v>0</v>
      </c>
      <c r="F1410">
        <v>170</v>
      </c>
    </row>
    <row r="1411" spans="3:6">
      <c r="C1411">
        <v>324.87</v>
      </c>
      <c r="D1411">
        <v>100</v>
      </c>
      <c r="F1411">
        <v>65</v>
      </c>
    </row>
    <row r="1412" spans="3:6">
      <c r="C1412">
        <v>357.08</v>
      </c>
      <c r="D1412">
        <v>2.1</v>
      </c>
      <c r="F1412">
        <v>49</v>
      </c>
    </row>
    <row r="1413" spans="3:6">
      <c r="C1413">
        <v>357.08</v>
      </c>
      <c r="D1413">
        <v>2.1</v>
      </c>
      <c r="F1413">
        <v>49</v>
      </c>
    </row>
    <row r="1414" spans="3:6">
      <c r="C1414">
        <v>357.08</v>
      </c>
      <c r="D1414">
        <v>2.1</v>
      </c>
      <c r="F1414">
        <v>25</v>
      </c>
    </row>
    <row r="1415" spans="3:6">
      <c r="C1415">
        <v>282.5</v>
      </c>
      <c r="D1415">
        <v>42</v>
      </c>
      <c r="F1415">
        <v>15</v>
      </c>
    </row>
    <row r="1416" spans="3:6">
      <c r="C1416">
        <v>102.2</v>
      </c>
      <c r="D1416">
        <v>2.1</v>
      </c>
      <c r="F1416">
        <v>70</v>
      </c>
    </row>
    <row r="1417" spans="3:6">
      <c r="C1417">
        <v>104.99</v>
      </c>
      <c r="D1417">
        <v>0</v>
      </c>
      <c r="F1417">
        <v>57</v>
      </c>
    </row>
    <row r="1418" spans="3:6">
      <c r="C1418">
        <v>1613.1</v>
      </c>
      <c r="D1418">
        <v>0</v>
      </c>
      <c r="F1418">
        <v>40</v>
      </c>
    </row>
    <row r="1419" spans="3:6">
      <c r="C1419">
        <v>1548.57</v>
      </c>
      <c r="D1419">
        <v>0</v>
      </c>
      <c r="F1419">
        <v>37.5</v>
      </c>
    </row>
    <row r="1420" spans="3:6">
      <c r="C1420">
        <v>1530.93</v>
      </c>
      <c r="D1420">
        <v>0</v>
      </c>
      <c r="F1420">
        <v>41.8</v>
      </c>
    </row>
    <row r="1421" spans="3:6">
      <c r="C1421">
        <v>1534.46</v>
      </c>
      <c r="D1421">
        <v>0</v>
      </c>
      <c r="F1421">
        <v>46.3</v>
      </c>
    </row>
    <row r="1422" spans="3:6">
      <c r="C1422">
        <v>1601</v>
      </c>
      <c r="D1422">
        <v>0</v>
      </c>
      <c r="F1422">
        <v>42.1</v>
      </c>
    </row>
    <row r="1423" spans="3:6">
      <c r="C1423">
        <v>1613.1</v>
      </c>
      <c r="D1423">
        <v>0</v>
      </c>
      <c r="F1423">
        <v>40</v>
      </c>
    </row>
    <row r="1424" spans="3:6">
      <c r="C1424">
        <v>1613.1</v>
      </c>
      <c r="D1424">
        <v>0</v>
      </c>
      <c r="F1424">
        <v>35</v>
      </c>
    </row>
    <row r="1425" spans="3:6">
      <c r="C1425">
        <v>3772.46</v>
      </c>
      <c r="D1425">
        <v>0</v>
      </c>
      <c r="F1425">
        <v>35</v>
      </c>
    </row>
    <row r="1426" spans="3:6">
      <c r="C1426">
        <v>2782.26</v>
      </c>
      <c r="D1426">
        <v>0</v>
      </c>
      <c r="F1426">
        <v>55</v>
      </c>
    </row>
    <row r="1427" spans="3:6">
      <c r="C1427">
        <v>2782.09</v>
      </c>
      <c r="D1427">
        <v>0</v>
      </c>
      <c r="F1427">
        <v>45</v>
      </c>
    </row>
    <row r="1428" spans="3:6">
      <c r="C1428">
        <v>1698.63</v>
      </c>
      <c r="D1428">
        <v>2.6</v>
      </c>
      <c r="F1428">
        <v>120</v>
      </c>
    </row>
    <row r="1429" spans="3:6">
      <c r="C1429">
        <v>1688.21</v>
      </c>
      <c r="D1429">
        <v>2.6</v>
      </c>
      <c r="F1429">
        <v>120</v>
      </c>
    </row>
    <row r="1430" spans="3:6">
      <c r="C1430">
        <v>1613.1</v>
      </c>
      <c r="D1430">
        <v>92.1</v>
      </c>
      <c r="F1430">
        <v>100</v>
      </c>
    </row>
    <row r="1431" spans="3:6">
      <c r="C1431">
        <v>1613.1</v>
      </c>
      <c r="D1431">
        <v>92.1</v>
      </c>
      <c r="F1431">
        <v>100</v>
      </c>
    </row>
    <row r="1432" spans="3:6">
      <c r="C1432">
        <v>1625.53</v>
      </c>
      <c r="D1432">
        <v>42.1</v>
      </c>
      <c r="F1432">
        <v>80</v>
      </c>
    </row>
    <row r="1433" spans="3:6">
      <c r="C1433">
        <v>1660.48</v>
      </c>
      <c r="D1433">
        <v>92.1</v>
      </c>
      <c r="F1433">
        <v>60</v>
      </c>
    </row>
    <row r="1434" spans="3:6">
      <c r="C1434">
        <v>1729.71</v>
      </c>
      <c r="D1434">
        <v>0</v>
      </c>
      <c r="F1434">
        <v>55</v>
      </c>
    </row>
    <row r="1435" spans="3:6">
      <c r="C1435">
        <v>5458.82</v>
      </c>
      <c r="D1435">
        <v>100</v>
      </c>
      <c r="F1435">
        <v>0</v>
      </c>
    </row>
    <row r="1436" spans="3:6">
      <c r="C1436">
        <v>6000.05</v>
      </c>
      <c r="D1436">
        <v>2.1</v>
      </c>
      <c r="F1436">
        <v>4</v>
      </c>
    </row>
    <row r="1437" spans="3:6">
      <c r="C1437">
        <v>6000.05</v>
      </c>
      <c r="D1437">
        <v>2.1</v>
      </c>
      <c r="F1437">
        <v>4</v>
      </c>
    </row>
    <row r="1438" spans="3:6">
      <c r="C1438">
        <v>6000.05</v>
      </c>
      <c r="D1438">
        <v>2.1</v>
      </c>
      <c r="F1438">
        <v>0</v>
      </c>
    </row>
    <row r="1439" spans="3:6">
      <c r="C1439">
        <v>4746.88</v>
      </c>
      <c r="D1439">
        <v>42</v>
      </c>
      <c r="F1439">
        <v>0</v>
      </c>
    </row>
    <row r="1440" spans="3:6">
      <c r="C1440">
        <v>1717.28</v>
      </c>
      <c r="D1440">
        <v>2.1</v>
      </c>
      <c r="F1440">
        <v>15</v>
      </c>
    </row>
    <row r="1441" spans="3:6">
      <c r="C1441">
        <v>1764.16</v>
      </c>
      <c r="D1441">
        <v>0</v>
      </c>
      <c r="F1441">
        <v>15</v>
      </c>
    </row>
    <row r="1442" spans="3:6">
      <c r="C1442">
        <v>101.99</v>
      </c>
      <c r="D1442">
        <v>0</v>
      </c>
      <c r="F1442">
        <v>39.299999999999997</v>
      </c>
    </row>
    <row r="1443" spans="3:6">
      <c r="C1443">
        <v>97.72</v>
      </c>
      <c r="D1443">
        <v>0</v>
      </c>
      <c r="F1443">
        <v>43.6</v>
      </c>
    </row>
    <row r="1444" spans="3:6">
      <c r="C1444">
        <v>96</v>
      </c>
      <c r="D1444">
        <v>0</v>
      </c>
      <c r="F1444">
        <v>48.1</v>
      </c>
    </row>
    <row r="1445" spans="3:6">
      <c r="C1445">
        <v>96</v>
      </c>
      <c r="D1445">
        <v>0</v>
      </c>
      <c r="F1445">
        <v>48.1</v>
      </c>
    </row>
    <row r="1446" spans="3:6">
      <c r="C1446">
        <v>96</v>
      </c>
      <c r="D1446">
        <v>0</v>
      </c>
      <c r="F1446">
        <v>50.3</v>
      </c>
    </row>
    <row r="1447" spans="3:6">
      <c r="C1447">
        <v>101.99</v>
      </c>
      <c r="D1447">
        <v>25</v>
      </c>
      <c r="F1447">
        <v>75</v>
      </c>
    </row>
    <row r="1448" spans="3:6">
      <c r="C1448">
        <v>96</v>
      </c>
      <c r="D1448">
        <v>24.2</v>
      </c>
      <c r="F1448">
        <v>85</v>
      </c>
    </row>
    <row r="1449" spans="3:6">
      <c r="C1449">
        <v>92.36</v>
      </c>
      <c r="D1449">
        <v>0</v>
      </c>
      <c r="F1449">
        <v>189</v>
      </c>
    </row>
    <row r="1450" spans="3:6">
      <c r="C1450">
        <v>88.79</v>
      </c>
      <c r="D1450">
        <v>0</v>
      </c>
      <c r="F1450">
        <v>219</v>
      </c>
    </row>
    <row r="1451" spans="3:6">
      <c r="C1451">
        <v>88.79</v>
      </c>
      <c r="D1451">
        <v>0</v>
      </c>
      <c r="F1451">
        <v>229</v>
      </c>
    </row>
    <row r="1452" spans="3:6">
      <c r="C1452">
        <v>88.79</v>
      </c>
      <c r="D1452">
        <v>0</v>
      </c>
      <c r="F1452">
        <v>165.7</v>
      </c>
    </row>
    <row r="1453" spans="3:6">
      <c r="C1453">
        <v>88.79</v>
      </c>
      <c r="D1453">
        <v>0</v>
      </c>
      <c r="F1453">
        <v>165.8</v>
      </c>
    </row>
    <row r="1454" spans="3:6">
      <c r="C1454">
        <v>88.79</v>
      </c>
      <c r="D1454">
        <v>0</v>
      </c>
      <c r="F1454">
        <v>165.7</v>
      </c>
    </row>
    <row r="1455" spans="3:6">
      <c r="C1455">
        <v>88.79</v>
      </c>
      <c r="D1455">
        <v>0</v>
      </c>
      <c r="F1455">
        <v>165.7</v>
      </c>
    </row>
    <row r="1456" spans="3:6">
      <c r="C1456">
        <v>88</v>
      </c>
      <c r="D1456">
        <v>0</v>
      </c>
      <c r="F1456">
        <v>165.7</v>
      </c>
    </row>
    <row r="1457" spans="3:6">
      <c r="C1457">
        <v>88</v>
      </c>
      <c r="D1457">
        <v>0</v>
      </c>
      <c r="F1457">
        <v>164</v>
      </c>
    </row>
    <row r="1458" spans="3:6">
      <c r="C1458">
        <v>88.79</v>
      </c>
      <c r="D1458">
        <v>0</v>
      </c>
      <c r="F1458">
        <v>171</v>
      </c>
    </row>
    <row r="1459" spans="3:6">
      <c r="C1459">
        <v>101</v>
      </c>
      <c r="D1459">
        <v>52</v>
      </c>
      <c r="F1459">
        <v>75</v>
      </c>
    </row>
    <row r="1460" spans="3:6">
      <c r="C1460">
        <v>200.09</v>
      </c>
      <c r="D1460">
        <v>14.1</v>
      </c>
      <c r="F1460">
        <v>67</v>
      </c>
    </row>
    <row r="1461" spans="3:6">
      <c r="C1461">
        <v>200.1</v>
      </c>
      <c r="D1461">
        <v>2</v>
      </c>
      <c r="F1461">
        <v>68</v>
      </c>
    </row>
    <row r="1462" spans="3:6">
      <c r="C1462">
        <v>96</v>
      </c>
      <c r="D1462">
        <v>52.2</v>
      </c>
      <c r="F1462">
        <v>0</v>
      </c>
    </row>
    <row r="1463" spans="3:6">
      <c r="C1463">
        <v>88</v>
      </c>
      <c r="D1463">
        <v>84.8</v>
      </c>
      <c r="F1463">
        <v>0</v>
      </c>
    </row>
    <row r="1464" spans="3:6">
      <c r="C1464">
        <v>81.650000000000006</v>
      </c>
      <c r="D1464">
        <v>2</v>
      </c>
      <c r="F1464">
        <v>19</v>
      </c>
    </row>
    <row r="1465" spans="3:6">
      <c r="C1465">
        <v>85.22</v>
      </c>
      <c r="D1465">
        <v>2</v>
      </c>
      <c r="F1465">
        <v>32.5</v>
      </c>
    </row>
    <row r="1466" spans="3:6">
      <c r="C1466">
        <v>1713.75</v>
      </c>
      <c r="D1466">
        <v>0</v>
      </c>
      <c r="F1466">
        <v>42</v>
      </c>
    </row>
    <row r="1467" spans="3:6">
      <c r="C1467">
        <v>1642</v>
      </c>
      <c r="D1467">
        <v>0</v>
      </c>
      <c r="F1467">
        <v>38</v>
      </c>
    </row>
    <row r="1468" spans="3:6">
      <c r="C1468">
        <v>1613.1</v>
      </c>
      <c r="D1468">
        <v>0</v>
      </c>
      <c r="F1468">
        <v>35</v>
      </c>
    </row>
    <row r="1469" spans="3:6">
      <c r="C1469">
        <v>1613.1</v>
      </c>
      <c r="D1469">
        <v>0</v>
      </c>
      <c r="F1469">
        <v>34</v>
      </c>
    </row>
    <row r="1470" spans="3:6">
      <c r="C1470">
        <v>1613.1</v>
      </c>
      <c r="D1470">
        <v>0</v>
      </c>
      <c r="F1470">
        <v>34</v>
      </c>
    </row>
    <row r="1471" spans="3:6">
      <c r="C1471">
        <v>1713.75</v>
      </c>
      <c r="D1471">
        <v>25</v>
      </c>
      <c r="F1471">
        <v>26</v>
      </c>
    </row>
    <row r="1472" spans="3:6">
      <c r="C1472">
        <v>1613.1</v>
      </c>
      <c r="D1472">
        <v>24.2</v>
      </c>
      <c r="F1472">
        <v>50</v>
      </c>
    </row>
    <row r="1473" spans="3:6">
      <c r="C1473">
        <v>1551.93</v>
      </c>
      <c r="D1473">
        <v>0</v>
      </c>
      <c r="F1473">
        <v>45</v>
      </c>
    </row>
    <row r="1474" spans="3:6">
      <c r="C1474">
        <v>1491.95</v>
      </c>
      <c r="D1474">
        <v>0</v>
      </c>
      <c r="F1474">
        <v>50</v>
      </c>
    </row>
    <row r="1475" spans="3:6">
      <c r="C1475">
        <v>1491.95</v>
      </c>
      <c r="D1475">
        <v>0</v>
      </c>
      <c r="F1475">
        <v>60</v>
      </c>
    </row>
    <row r="1476" spans="3:6">
      <c r="C1476">
        <v>1491.95</v>
      </c>
      <c r="D1476">
        <v>0</v>
      </c>
      <c r="F1476">
        <v>60</v>
      </c>
    </row>
    <row r="1477" spans="3:6">
      <c r="C1477">
        <v>1491.95</v>
      </c>
      <c r="D1477">
        <v>0</v>
      </c>
      <c r="F1477">
        <v>63</v>
      </c>
    </row>
    <row r="1478" spans="3:6">
      <c r="C1478">
        <v>1491.95</v>
      </c>
      <c r="D1478">
        <v>0</v>
      </c>
      <c r="F1478">
        <v>69</v>
      </c>
    </row>
    <row r="1479" spans="3:6">
      <c r="C1479">
        <v>1491.95</v>
      </c>
      <c r="D1479">
        <v>0</v>
      </c>
      <c r="F1479">
        <v>66</v>
      </c>
    </row>
    <row r="1480" spans="3:6">
      <c r="C1480">
        <v>1478.67</v>
      </c>
      <c r="D1480">
        <v>0</v>
      </c>
      <c r="F1480">
        <v>59</v>
      </c>
    </row>
    <row r="1481" spans="3:6">
      <c r="C1481">
        <v>1478.67</v>
      </c>
      <c r="D1481">
        <v>0</v>
      </c>
      <c r="F1481">
        <v>55</v>
      </c>
    </row>
    <row r="1482" spans="3:6">
      <c r="C1482">
        <v>1491.95</v>
      </c>
      <c r="D1482">
        <v>0</v>
      </c>
      <c r="F1482">
        <v>56</v>
      </c>
    </row>
    <row r="1483" spans="3:6">
      <c r="C1483">
        <v>1697.11</v>
      </c>
      <c r="D1483">
        <v>52</v>
      </c>
      <c r="F1483">
        <v>50</v>
      </c>
    </row>
    <row r="1484" spans="3:6">
      <c r="C1484">
        <v>3362.13</v>
      </c>
      <c r="D1484">
        <v>14.1</v>
      </c>
      <c r="F1484">
        <v>51</v>
      </c>
    </row>
    <row r="1485" spans="3:6">
      <c r="C1485">
        <v>3362.3</v>
      </c>
      <c r="D1485">
        <v>2</v>
      </c>
      <c r="F1485">
        <v>51</v>
      </c>
    </row>
    <row r="1486" spans="3:6">
      <c r="C1486">
        <v>1613.1</v>
      </c>
      <c r="D1486">
        <v>52.2</v>
      </c>
      <c r="F1486">
        <v>0</v>
      </c>
    </row>
    <row r="1487" spans="3:6">
      <c r="C1487">
        <v>1478.67</v>
      </c>
      <c r="D1487">
        <v>84.8</v>
      </c>
      <c r="F1487">
        <v>0</v>
      </c>
    </row>
    <row r="1488" spans="3:6">
      <c r="C1488">
        <v>1371.97</v>
      </c>
      <c r="D1488">
        <v>2</v>
      </c>
      <c r="F1488">
        <v>20.8</v>
      </c>
    </row>
    <row r="1489" spans="3:6">
      <c r="C1489">
        <v>1431.96</v>
      </c>
      <c r="D1489">
        <v>2</v>
      </c>
      <c r="F1489">
        <v>25</v>
      </c>
    </row>
    <row r="1490" spans="3:6">
      <c r="C1490">
        <v>84.51</v>
      </c>
      <c r="D1490">
        <v>0</v>
      </c>
      <c r="F1490">
        <v>21.5</v>
      </c>
    </row>
    <row r="1491" spans="3:6">
      <c r="C1491">
        <v>76.680000000000007</v>
      </c>
      <c r="D1491">
        <v>0</v>
      </c>
      <c r="F1491">
        <v>21.5</v>
      </c>
    </row>
    <row r="1492" spans="3:6">
      <c r="C1492">
        <v>76</v>
      </c>
      <c r="D1492">
        <v>0</v>
      </c>
      <c r="F1492">
        <v>25.6</v>
      </c>
    </row>
    <row r="1493" spans="3:6">
      <c r="C1493">
        <v>76</v>
      </c>
      <c r="D1493">
        <v>0</v>
      </c>
      <c r="F1493">
        <v>25.6</v>
      </c>
    </row>
    <row r="1494" spans="3:6">
      <c r="C1494">
        <v>76.680000000000007</v>
      </c>
      <c r="D1494">
        <v>0</v>
      </c>
      <c r="F1494">
        <v>38.700000000000003</v>
      </c>
    </row>
    <row r="1495" spans="3:6">
      <c r="C1495">
        <v>102</v>
      </c>
      <c r="D1495">
        <v>2</v>
      </c>
      <c r="F1495">
        <v>13.2</v>
      </c>
    </row>
    <row r="1496" spans="3:6">
      <c r="C1496">
        <v>106</v>
      </c>
      <c r="D1496">
        <v>0</v>
      </c>
      <c r="F1496">
        <v>42</v>
      </c>
    </row>
    <row r="1497" spans="3:6">
      <c r="C1497">
        <v>161</v>
      </c>
      <c r="D1497">
        <v>0</v>
      </c>
      <c r="F1497">
        <v>76</v>
      </c>
    </row>
    <row r="1498" spans="3:6">
      <c r="C1498">
        <v>151</v>
      </c>
      <c r="D1498">
        <v>0</v>
      </c>
      <c r="F1498">
        <v>85</v>
      </c>
    </row>
    <row r="1499" spans="3:6">
      <c r="C1499">
        <v>151</v>
      </c>
      <c r="D1499">
        <v>0</v>
      </c>
      <c r="F1499">
        <v>77</v>
      </c>
    </row>
    <row r="1500" spans="3:6">
      <c r="C1500">
        <v>97.95</v>
      </c>
      <c r="D1500">
        <v>66</v>
      </c>
      <c r="F1500">
        <v>89</v>
      </c>
    </row>
    <row r="1501" spans="3:6">
      <c r="C1501">
        <v>97.95</v>
      </c>
      <c r="D1501">
        <v>70</v>
      </c>
      <c r="F1501">
        <v>99</v>
      </c>
    </row>
    <row r="1502" spans="3:6">
      <c r="C1502">
        <v>97.95</v>
      </c>
      <c r="D1502">
        <v>70</v>
      </c>
      <c r="F1502">
        <v>103</v>
      </c>
    </row>
    <row r="1503" spans="3:6">
      <c r="C1503">
        <v>97.95</v>
      </c>
      <c r="D1503">
        <v>70</v>
      </c>
      <c r="F1503">
        <v>100</v>
      </c>
    </row>
    <row r="1504" spans="3:6">
      <c r="C1504">
        <v>97.95</v>
      </c>
      <c r="D1504">
        <v>70</v>
      </c>
      <c r="F1504">
        <v>99</v>
      </c>
    </row>
    <row r="1505" spans="3:6">
      <c r="C1505">
        <v>97.95</v>
      </c>
      <c r="D1505">
        <v>70</v>
      </c>
      <c r="F1505">
        <v>100</v>
      </c>
    </row>
    <row r="1506" spans="3:6">
      <c r="C1506">
        <v>96</v>
      </c>
      <c r="D1506">
        <v>0</v>
      </c>
      <c r="F1506">
        <v>104</v>
      </c>
    </row>
    <row r="1507" spans="3:6">
      <c r="C1507">
        <v>98.57</v>
      </c>
      <c r="D1507">
        <v>60</v>
      </c>
      <c r="F1507">
        <v>50</v>
      </c>
    </row>
    <row r="1508" spans="3:6">
      <c r="C1508">
        <v>357.07</v>
      </c>
      <c r="D1508">
        <v>2</v>
      </c>
      <c r="F1508">
        <v>23.6</v>
      </c>
    </row>
    <row r="1509" spans="3:6">
      <c r="C1509">
        <v>357.08</v>
      </c>
      <c r="D1509">
        <v>2</v>
      </c>
      <c r="F1509">
        <v>3.6</v>
      </c>
    </row>
    <row r="1510" spans="3:6">
      <c r="C1510">
        <v>357.07</v>
      </c>
      <c r="D1510">
        <v>2</v>
      </c>
      <c r="F1510">
        <v>0</v>
      </c>
    </row>
    <row r="1511" spans="3:6">
      <c r="C1511">
        <v>126</v>
      </c>
      <c r="D1511">
        <v>2</v>
      </c>
      <c r="F1511">
        <v>0</v>
      </c>
    </row>
    <row r="1512" spans="3:6">
      <c r="C1512">
        <v>88</v>
      </c>
      <c r="D1512">
        <v>2</v>
      </c>
      <c r="F1512">
        <v>12.9</v>
      </c>
    </row>
    <row r="1513" spans="3:6">
      <c r="C1513">
        <v>88</v>
      </c>
      <c r="D1513">
        <v>2</v>
      </c>
      <c r="F1513">
        <v>19.399999999999999</v>
      </c>
    </row>
    <row r="1514" spans="3:6">
      <c r="C1514">
        <v>1420.03</v>
      </c>
      <c r="D1514">
        <v>0</v>
      </c>
      <c r="F1514">
        <v>33.1</v>
      </c>
    </row>
    <row r="1515" spans="3:6">
      <c r="C1515">
        <v>1288.46</v>
      </c>
      <c r="D1515">
        <v>0</v>
      </c>
      <c r="F1515">
        <v>32.9</v>
      </c>
    </row>
    <row r="1516" spans="3:6">
      <c r="C1516">
        <v>1277.04</v>
      </c>
      <c r="D1516">
        <v>0</v>
      </c>
      <c r="F1516">
        <v>36.9</v>
      </c>
    </row>
    <row r="1517" spans="3:6">
      <c r="C1517">
        <v>1277.04</v>
      </c>
      <c r="D1517">
        <v>0</v>
      </c>
      <c r="F1517">
        <v>36.9</v>
      </c>
    </row>
    <row r="1518" spans="3:6">
      <c r="C1518">
        <v>1288.46</v>
      </c>
      <c r="D1518">
        <v>0</v>
      </c>
      <c r="F1518">
        <v>41.9</v>
      </c>
    </row>
    <row r="1519" spans="3:6">
      <c r="C1519">
        <v>1713.92</v>
      </c>
      <c r="D1519">
        <v>2</v>
      </c>
      <c r="F1519">
        <v>65</v>
      </c>
    </row>
    <row r="1520" spans="3:6">
      <c r="C1520">
        <v>1781.13</v>
      </c>
      <c r="D1520">
        <v>0</v>
      </c>
      <c r="F1520">
        <v>100</v>
      </c>
    </row>
    <row r="1521" spans="3:6">
      <c r="C1521">
        <v>2705.3</v>
      </c>
      <c r="D1521">
        <v>0</v>
      </c>
      <c r="F1521">
        <v>130</v>
      </c>
    </row>
    <row r="1522" spans="3:6">
      <c r="C1522">
        <v>2537.27</v>
      </c>
      <c r="D1522">
        <v>0</v>
      </c>
      <c r="F1522">
        <v>160</v>
      </c>
    </row>
    <row r="1523" spans="3:6">
      <c r="C1523">
        <v>2537.27</v>
      </c>
      <c r="D1523">
        <v>0</v>
      </c>
      <c r="F1523">
        <v>165</v>
      </c>
    </row>
    <row r="1524" spans="3:6">
      <c r="C1524">
        <v>1645.86</v>
      </c>
      <c r="D1524">
        <v>66</v>
      </c>
      <c r="F1524">
        <v>159.80000000000001</v>
      </c>
    </row>
    <row r="1525" spans="3:6">
      <c r="C1525">
        <v>1645.86</v>
      </c>
      <c r="D1525">
        <v>70</v>
      </c>
      <c r="F1525">
        <v>159.9</v>
      </c>
    </row>
    <row r="1526" spans="3:6">
      <c r="C1526">
        <v>1645.86</v>
      </c>
      <c r="D1526">
        <v>70</v>
      </c>
      <c r="F1526">
        <v>159.80000000000001</v>
      </c>
    </row>
    <row r="1527" spans="3:6">
      <c r="C1527">
        <v>1645.86</v>
      </c>
      <c r="D1527">
        <v>70</v>
      </c>
      <c r="F1527">
        <v>159.80000000000001</v>
      </c>
    </row>
    <row r="1528" spans="3:6">
      <c r="C1528">
        <v>1645.86</v>
      </c>
      <c r="D1528">
        <v>70</v>
      </c>
      <c r="F1528">
        <v>159.69999999999999</v>
      </c>
    </row>
    <row r="1529" spans="3:6">
      <c r="C1529">
        <v>1645.86</v>
      </c>
      <c r="D1529">
        <v>70</v>
      </c>
      <c r="F1529">
        <v>159.69999999999999</v>
      </c>
    </row>
    <row r="1530" spans="3:6">
      <c r="C1530">
        <v>1613.1</v>
      </c>
      <c r="D1530">
        <v>0</v>
      </c>
      <c r="F1530">
        <v>170</v>
      </c>
    </row>
    <row r="1531" spans="3:6">
      <c r="C1531">
        <v>1656.28</v>
      </c>
      <c r="D1531">
        <v>60</v>
      </c>
      <c r="F1531">
        <v>85</v>
      </c>
    </row>
    <row r="1532" spans="3:6">
      <c r="C1532">
        <v>5999.88</v>
      </c>
      <c r="D1532">
        <v>2</v>
      </c>
      <c r="F1532">
        <v>38.6</v>
      </c>
    </row>
    <row r="1533" spans="3:6">
      <c r="C1533">
        <v>6000.05</v>
      </c>
      <c r="D1533">
        <v>2</v>
      </c>
      <c r="F1533">
        <v>23.6</v>
      </c>
    </row>
    <row r="1534" spans="3:6">
      <c r="C1534">
        <v>5999.88</v>
      </c>
      <c r="D1534">
        <v>2</v>
      </c>
      <c r="F1534">
        <v>3.6</v>
      </c>
    </row>
    <row r="1535" spans="3:6">
      <c r="C1535">
        <v>2117.19</v>
      </c>
      <c r="D1535">
        <v>2</v>
      </c>
      <c r="F1535">
        <v>18.600000000000001</v>
      </c>
    </row>
    <row r="1536" spans="3:6">
      <c r="C1536">
        <v>1478.67</v>
      </c>
      <c r="D1536">
        <v>2</v>
      </c>
      <c r="F1536">
        <v>25</v>
      </c>
    </row>
    <row r="1537" spans="3:6">
      <c r="C1537">
        <v>1478.67</v>
      </c>
      <c r="D1537">
        <v>2</v>
      </c>
      <c r="F1537">
        <v>25.6</v>
      </c>
    </row>
    <row r="1538" spans="3:6">
      <c r="C1538">
        <v>87.99</v>
      </c>
      <c r="D1538">
        <v>0</v>
      </c>
      <c r="F1538">
        <v>75</v>
      </c>
    </row>
    <row r="1539" spans="3:6">
      <c r="C1539">
        <v>82.6</v>
      </c>
      <c r="D1539">
        <v>0</v>
      </c>
      <c r="F1539">
        <v>55</v>
      </c>
    </row>
    <row r="1540" spans="3:6">
      <c r="C1540">
        <v>82.6</v>
      </c>
      <c r="D1540">
        <v>0</v>
      </c>
      <c r="F1540">
        <v>57</v>
      </c>
    </row>
    <row r="1541" spans="3:6">
      <c r="C1541">
        <v>87.99</v>
      </c>
      <c r="D1541">
        <v>0</v>
      </c>
      <c r="F1541">
        <v>58</v>
      </c>
    </row>
    <row r="1542" spans="3:6">
      <c r="C1542">
        <v>88</v>
      </c>
      <c r="D1542">
        <v>0</v>
      </c>
      <c r="F1542">
        <v>65</v>
      </c>
    </row>
    <row r="1543" spans="3:6">
      <c r="C1543">
        <v>96</v>
      </c>
      <c r="D1543">
        <v>0</v>
      </c>
      <c r="F1543">
        <v>43.1</v>
      </c>
    </row>
    <row r="1544" spans="3:6">
      <c r="C1544">
        <v>106</v>
      </c>
      <c r="D1544">
        <v>30</v>
      </c>
      <c r="F1544">
        <v>73.099999999999994</v>
      </c>
    </row>
    <row r="1545" spans="3:6">
      <c r="C1545">
        <v>161</v>
      </c>
      <c r="D1545">
        <v>30</v>
      </c>
      <c r="F1545">
        <v>103.1</v>
      </c>
    </row>
    <row r="1546" spans="3:6">
      <c r="C1546">
        <v>161</v>
      </c>
      <c r="D1546">
        <v>40</v>
      </c>
      <c r="F1546">
        <v>128.1</v>
      </c>
    </row>
    <row r="1547" spans="3:6">
      <c r="C1547">
        <v>161</v>
      </c>
      <c r="D1547">
        <v>30</v>
      </c>
      <c r="F1547">
        <v>123.1</v>
      </c>
    </row>
    <row r="1548" spans="3:6">
      <c r="C1548">
        <v>99</v>
      </c>
      <c r="D1548">
        <v>0</v>
      </c>
      <c r="F1548">
        <v>173</v>
      </c>
    </row>
    <row r="1549" spans="3:6">
      <c r="C1549">
        <v>99</v>
      </c>
      <c r="D1549">
        <v>0</v>
      </c>
      <c r="F1549">
        <v>172</v>
      </c>
    </row>
    <row r="1550" spans="3:6">
      <c r="C1550">
        <v>99</v>
      </c>
      <c r="D1550">
        <v>0</v>
      </c>
      <c r="F1550">
        <v>170</v>
      </c>
    </row>
    <row r="1551" spans="3:6">
      <c r="C1551">
        <v>99</v>
      </c>
      <c r="D1551">
        <v>0</v>
      </c>
      <c r="F1551">
        <v>164</v>
      </c>
    </row>
    <row r="1552" spans="3:6">
      <c r="C1552">
        <v>99</v>
      </c>
      <c r="D1552">
        <v>0</v>
      </c>
      <c r="F1552">
        <v>154</v>
      </c>
    </row>
    <row r="1553" spans="3:6">
      <c r="C1553">
        <v>99.45</v>
      </c>
      <c r="D1553">
        <v>0</v>
      </c>
      <c r="F1553">
        <v>153</v>
      </c>
    </row>
    <row r="1554" spans="3:6">
      <c r="C1554">
        <v>106</v>
      </c>
      <c r="D1554">
        <v>0</v>
      </c>
      <c r="F1554">
        <v>170</v>
      </c>
    </row>
    <row r="1555" spans="3:6">
      <c r="C1555">
        <v>116</v>
      </c>
      <c r="D1555">
        <v>0</v>
      </c>
      <c r="F1555">
        <v>50</v>
      </c>
    </row>
    <row r="1556" spans="3:6">
      <c r="C1556">
        <v>200.09</v>
      </c>
      <c r="D1556">
        <v>32.5</v>
      </c>
      <c r="F1556">
        <v>13.8</v>
      </c>
    </row>
    <row r="1557" spans="3:6">
      <c r="C1557">
        <v>364</v>
      </c>
      <c r="D1557">
        <v>2.5</v>
      </c>
      <c r="F1557">
        <v>13.8</v>
      </c>
    </row>
    <row r="1558" spans="3:6">
      <c r="C1558">
        <v>364</v>
      </c>
      <c r="D1558">
        <v>2.5</v>
      </c>
      <c r="F1558">
        <v>0</v>
      </c>
    </row>
    <row r="1559" spans="3:6">
      <c r="C1559">
        <v>121</v>
      </c>
      <c r="D1559">
        <v>0</v>
      </c>
      <c r="F1559">
        <v>0</v>
      </c>
    </row>
    <row r="1560" spans="3:6">
      <c r="C1560">
        <v>95.99</v>
      </c>
      <c r="D1560">
        <v>0</v>
      </c>
      <c r="F1560">
        <v>15</v>
      </c>
    </row>
    <row r="1561" spans="3:6">
      <c r="C1561">
        <v>88</v>
      </c>
      <c r="D1561">
        <v>0</v>
      </c>
      <c r="F1561">
        <v>45</v>
      </c>
    </row>
    <row r="1562" spans="3:6">
      <c r="C1562">
        <v>1448.76</v>
      </c>
      <c r="D1562">
        <v>0</v>
      </c>
      <c r="F1562">
        <v>65</v>
      </c>
    </row>
    <row r="1563" spans="3:6">
      <c r="C1563">
        <v>1360.01</v>
      </c>
      <c r="D1563">
        <v>0</v>
      </c>
      <c r="F1563">
        <v>63</v>
      </c>
    </row>
    <row r="1564" spans="3:6">
      <c r="C1564">
        <v>1360.01</v>
      </c>
      <c r="D1564">
        <v>0</v>
      </c>
      <c r="F1564">
        <v>41</v>
      </c>
    </row>
    <row r="1565" spans="3:6">
      <c r="C1565">
        <v>1448.76</v>
      </c>
      <c r="D1565">
        <v>0</v>
      </c>
      <c r="F1565">
        <v>55</v>
      </c>
    </row>
    <row r="1566" spans="3:6">
      <c r="C1566">
        <v>1448.92</v>
      </c>
      <c r="D1566">
        <v>0</v>
      </c>
      <c r="F1566">
        <v>62</v>
      </c>
    </row>
    <row r="1567" spans="3:6">
      <c r="C1567">
        <v>1580.64</v>
      </c>
      <c r="D1567">
        <v>0</v>
      </c>
      <c r="F1567">
        <v>53.1</v>
      </c>
    </row>
    <row r="1568" spans="3:6">
      <c r="C1568">
        <v>1745.29</v>
      </c>
      <c r="D1568">
        <v>30</v>
      </c>
      <c r="F1568">
        <v>33.1</v>
      </c>
    </row>
    <row r="1569" spans="3:6">
      <c r="C1569">
        <v>2650.86</v>
      </c>
      <c r="D1569">
        <v>30</v>
      </c>
      <c r="F1569">
        <v>83.1</v>
      </c>
    </row>
    <row r="1570" spans="3:6">
      <c r="C1570">
        <v>2650.86</v>
      </c>
      <c r="D1570">
        <v>40</v>
      </c>
      <c r="F1570">
        <v>123.1</v>
      </c>
    </row>
    <row r="1571" spans="3:6">
      <c r="C1571">
        <v>2650.86</v>
      </c>
      <c r="D1571">
        <v>30</v>
      </c>
      <c r="F1571">
        <v>128.1</v>
      </c>
    </row>
    <row r="1572" spans="3:6">
      <c r="C1572">
        <v>1630.04</v>
      </c>
      <c r="D1572">
        <v>0</v>
      </c>
      <c r="F1572">
        <v>160</v>
      </c>
    </row>
    <row r="1573" spans="3:6">
      <c r="C1573">
        <v>1630.04</v>
      </c>
      <c r="D1573">
        <v>0</v>
      </c>
      <c r="F1573">
        <v>142</v>
      </c>
    </row>
    <row r="1574" spans="3:6">
      <c r="C1574">
        <v>1630.04</v>
      </c>
      <c r="D1574">
        <v>0</v>
      </c>
      <c r="F1574">
        <v>137</v>
      </c>
    </row>
    <row r="1575" spans="3:6">
      <c r="C1575">
        <v>1630.04</v>
      </c>
      <c r="D1575">
        <v>0</v>
      </c>
      <c r="F1575">
        <v>123</v>
      </c>
    </row>
    <row r="1576" spans="3:6">
      <c r="C1576">
        <v>1630.04</v>
      </c>
      <c r="D1576">
        <v>0</v>
      </c>
      <c r="F1576">
        <v>117</v>
      </c>
    </row>
    <row r="1577" spans="3:6">
      <c r="C1577">
        <v>1637.44</v>
      </c>
      <c r="D1577">
        <v>0</v>
      </c>
      <c r="F1577">
        <v>116</v>
      </c>
    </row>
    <row r="1578" spans="3:6">
      <c r="C1578">
        <v>1745.29</v>
      </c>
      <c r="D1578">
        <v>0</v>
      </c>
      <c r="F1578">
        <v>160</v>
      </c>
    </row>
    <row r="1579" spans="3:6">
      <c r="C1579">
        <v>1909.94</v>
      </c>
      <c r="D1579">
        <v>0</v>
      </c>
      <c r="F1579">
        <v>60</v>
      </c>
    </row>
    <row r="1580" spans="3:6">
      <c r="C1580">
        <v>3294.48</v>
      </c>
      <c r="D1580">
        <v>32.5</v>
      </c>
      <c r="F1580">
        <v>3.8</v>
      </c>
    </row>
    <row r="1581" spans="3:6">
      <c r="C1581">
        <v>5993.26</v>
      </c>
      <c r="D1581">
        <v>2.5</v>
      </c>
      <c r="F1581">
        <v>3.8</v>
      </c>
    </row>
    <row r="1582" spans="3:6">
      <c r="C1582">
        <v>5993.26</v>
      </c>
      <c r="D1582">
        <v>2.5</v>
      </c>
      <c r="F1582">
        <v>0</v>
      </c>
    </row>
    <row r="1583" spans="3:6">
      <c r="C1583">
        <v>1992.26</v>
      </c>
      <c r="D1583">
        <v>0</v>
      </c>
      <c r="F1583">
        <v>0</v>
      </c>
    </row>
    <row r="1584" spans="3:6">
      <c r="C1584">
        <v>1580.48</v>
      </c>
      <c r="D1584">
        <v>0</v>
      </c>
      <c r="F1584">
        <v>5</v>
      </c>
    </row>
    <row r="1585" spans="3:6">
      <c r="C1585">
        <v>1448.92</v>
      </c>
      <c r="D1585">
        <v>0</v>
      </c>
      <c r="F1585">
        <v>39</v>
      </c>
    </row>
    <row r="1586" spans="3:6">
      <c r="C1586">
        <v>85.99</v>
      </c>
      <c r="D1586">
        <v>0</v>
      </c>
      <c r="F1586">
        <v>45</v>
      </c>
    </row>
    <row r="1587" spans="3:6">
      <c r="C1587">
        <v>85.99</v>
      </c>
      <c r="D1587">
        <v>0</v>
      </c>
      <c r="F1587">
        <v>35</v>
      </c>
    </row>
    <row r="1588" spans="3:6">
      <c r="C1588">
        <v>85.99</v>
      </c>
      <c r="D1588">
        <v>0</v>
      </c>
      <c r="F1588">
        <v>25</v>
      </c>
    </row>
    <row r="1589" spans="3:6">
      <c r="C1589">
        <v>85.99</v>
      </c>
      <c r="D1589">
        <v>0</v>
      </c>
      <c r="F1589">
        <v>25</v>
      </c>
    </row>
    <row r="1590" spans="3:6">
      <c r="C1590">
        <v>86</v>
      </c>
      <c r="D1590">
        <v>0</v>
      </c>
      <c r="F1590">
        <v>35</v>
      </c>
    </row>
    <row r="1591" spans="3:6">
      <c r="C1591">
        <v>105.99</v>
      </c>
      <c r="D1591">
        <v>0</v>
      </c>
      <c r="F1591">
        <v>40</v>
      </c>
    </row>
    <row r="1592" spans="3:6">
      <c r="C1592">
        <v>116</v>
      </c>
      <c r="D1592">
        <v>20</v>
      </c>
      <c r="F1592">
        <v>70</v>
      </c>
    </row>
    <row r="1593" spans="3:6">
      <c r="C1593">
        <v>245.2</v>
      </c>
      <c r="D1593">
        <v>20</v>
      </c>
      <c r="F1593">
        <v>70</v>
      </c>
    </row>
    <row r="1594" spans="3:6">
      <c r="C1594">
        <v>231</v>
      </c>
      <c r="D1594">
        <v>30</v>
      </c>
      <c r="F1594">
        <v>85</v>
      </c>
    </row>
    <row r="1595" spans="3:6">
      <c r="C1595">
        <v>231</v>
      </c>
      <c r="D1595">
        <v>30</v>
      </c>
      <c r="F1595">
        <v>80.5</v>
      </c>
    </row>
    <row r="1596" spans="3:6">
      <c r="C1596">
        <v>106</v>
      </c>
      <c r="D1596">
        <v>30</v>
      </c>
      <c r="F1596">
        <v>175.5</v>
      </c>
    </row>
    <row r="1597" spans="3:6">
      <c r="C1597">
        <v>106</v>
      </c>
      <c r="D1597">
        <v>30</v>
      </c>
      <c r="F1597">
        <v>175.5</v>
      </c>
    </row>
    <row r="1598" spans="3:6">
      <c r="C1598">
        <v>106</v>
      </c>
      <c r="D1598">
        <v>30</v>
      </c>
      <c r="F1598">
        <v>175.5</v>
      </c>
    </row>
    <row r="1599" spans="3:6">
      <c r="C1599">
        <v>106</v>
      </c>
      <c r="D1599">
        <v>30</v>
      </c>
      <c r="F1599">
        <v>175.5</v>
      </c>
    </row>
    <row r="1600" spans="3:6">
      <c r="C1600">
        <v>105.99</v>
      </c>
      <c r="D1600">
        <v>40</v>
      </c>
      <c r="F1600">
        <v>175.5</v>
      </c>
    </row>
    <row r="1601" spans="3:6">
      <c r="C1601">
        <v>105.99</v>
      </c>
      <c r="D1601">
        <v>40</v>
      </c>
      <c r="F1601">
        <v>160.5</v>
      </c>
    </row>
    <row r="1602" spans="3:6">
      <c r="C1602">
        <v>105.99</v>
      </c>
      <c r="D1602">
        <v>50</v>
      </c>
      <c r="F1602">
        <v>170.5</v>
      </c>
    </row>
    <row r="1603" spans="3:6">
      <c r="C1603">
        <v>129.97999999999999</v>
      </c>
      <c r="D1603">
        <v>0</v>
      </c>
      <c r="F1603">
        <v>63.6</v>
      </c>
    </row>
    <row r="1604" spans="3:6">
      <c r="C1604">
        <v>354.79</v>
      </c>
      <c r="D1604">
        <v>2.2000000000000002</v>
      </c>
      <c r="F1604">
        <v>23.6</v>
      </c>
    </row>
    <row r="1605" spans="3:6">
      <c r="C1605">
        <v>354.79</v>
      </c>
      <c r="D1605">
        <v>2.2000000000000002</v>
      </c>
      <c r="F1605">
        <v>3.6</v>
      </c>
    </row>
    <row r="1606" spans="3:6">
      <c r="C1606">
        <v>330.07</v>
      </c>
      <c r="D1606">
        <v>62.9</v>
      </c>
      <c r="F1606">
        <v>0</v>
      </c>
    </row>
    <row r="1607" spans="3:6">
      <c r="C1607">
        <v>290.86</v>
      </c>
      <c r="D1607">
        <v>40</v>
      </c>
      <c r="F1607">
        <v>0</v>
      </c>
    </row>
    <row r="1608" spans="3:6">
      <c r="C1608">
        <v>86</v>
      </c>
      <c r="D1608">
        <v>0</v>
      </c>
      <c r="F1608">
        <v>30</v>
      </c>
    </row>
    <row r="1609" spans="3:6">
      <c r="C1609">
        <v>86</v>
      </c>
      <c r="D1609">
        <v>0</v>
      </c>
      <c r="F1609">
        <v>40</v>
      </c>
    </row>
    <row r="1610" spans="3:6">
      <c r="C1610">
        <v>1454.23</v>
      </c>
      <c r="D1610">
        <v>0</v>
      </c>
      <c r="F1610">
        <v>30</v>
      </c>
    </row>
    <row r="1611" spans="3:6">
      <c r="C1611">
        <v>1454.23</v>
      </c>
      <c r="D1611">
        <v>0</v>
      </c>
      <c r="F1611">
        <v>32.9</v>
      </c>
    </row>
    <row r="1612" spans="3:6">
      <c r="C1612">
        <v>1454.23</v>
      </c>
      <c r="D1612">
        <v>0</v>
      </c>
      <c r="F1612">
        <v>32.700000000000003</v>
      </c>
    </row>
    <row r="1613" spans="3:6">
      <c r="C1613">
        <v>1454.23</v>
      </c>
      <c r="D1613">
        <v>0</v>
      </c>
      <c r="F1613">
        <v>32.700000000000003</v>
      </c>
    </row>
    <row r="1614" spans="3:6">
      <c r="C1614">
        <v>1454.4</v>
      </c>
      <c r="D1614">
        <v>0</v>
      </c>
      <c r="F1614">
        <v>37.9</v>
      </c>
    </row>
    <row r="1615" spans="3:6">
      <c r="C1615">
        <v>1792.46</v>
      </c>
      <c r="D1615">
        <v>0</v>
      </c>
      <c r="F1615">
        <v>50</v>
      </c>
    </row>
    <row r="1616" spans="3:6">
      <c r="C1616">
        <v>1961.75</v>
      </c>
      <c r="D1616">
        <v>20</v>
      </c>
      <c r="F1616">
        <v>70</v>
      </c>
    </row>
    <row r="1617" spans="3:6">
      <c r="C1617">
        <v>4146.72</v>
      </c>
      <c r="D1617">
        <v>20</v>
      </c>
      <c r="F1617">
        <v>135</v>
      </c>
    </row>
    <row r="1618" spans="3:6">
      <c r="C1618">
        <v>3906.58</v>
      </c>
      <c r="D1618">
        <v>30</v>
      </c>
      <c r="F1618">
        <v>130</v>
      </c>
    </row>
    <row r="1619" spans="3:6">
      <c r="C1619">
        <v>3906.58</v>
      </c>
      <c r="D1619">
        <v>30</v>
      </c>
      <c r="F1619">
        <v>165</v>
      </c>
    </row>
    <row r="1620" spans="3:6">
      <c r="C1620">
        <v>1792.63</v>
      </c>
      <c r="D1620">
        <v>30</v>
      </c>
      <c r="F1620">
        <v>164.3</v>
      </c>
    </row>
    <row r="1621" spans="3:6">
      <c r="C1621">
        <v>1792.63</v>
      </c>
      <c r="D1621">
        <v>30</v>
      </c>
      <c r="F1621">
        <v>160.5</v>
      </c>
    </row>
    <row r="1622" spans="3:6">
      <c r="C1622">
        <v>1792.63</v>
      </c>
      <c r="D1622">
        <v>30</v>
      </c>
      <c r="F1622">
        <v>160.5</v>
      </c>
    </row>
    <row r="1623" spans="3:6">
      <c r="C1623">
        <v>1792.63</v>
      </c>
      <c r="D1623">
        <v>30</v>
      </c>
      <c r="F1623">
        <v>160.5</v>
      </c>
    </row>
    <row r="1624" spans="3:6">
      <c r="C1624">
        <v>1792.46</v>
      </c>
      <c r="D1624">
        <v>40</v>
      </c>
      <c r="F1624">
        <v>165</v>
      </c>
    </row>
    <row r="1625" spans="3:6">
      <c r="C1625">
        <v>1792.46</v>
      </c>
      <c r="D1625">
        <v>40</v>
      </c>
      <c r="F1625">
        <v>175</v>
      </c>
    </row>
    <row r="1626" spans="3:6">
      <c r="C1626">
        <v>1792.46</v>
      </c>
      <c r="D1626">
        <v>50</v>
      </c>
      <c r="F1626">
        <v>180</v>
      </c>
    </row>
    <row r="1627" spans="3:6">
      <c r="C1627">
        <v>2198.17</v>
      </c>
      <c r="D1627">
        <v>0</v>
      </c>
      <c r="F1627">
        <v>80</v>
      </c>
    </row>
    <row r="1628" spans="3:6">
      <c r="C1628">
        <v>6000.07</v>
      </c>
      <c r="D1628">
        <v>2.2000000000000002</v>
      </c>
      <c r="F1628">
        <v>35</v>
      </c>
    </row>
    <row r="1629" spans="3:6">
      <c r="C1629">
        <v>6000.07</v>
      </c>
      <c r="D1629">
        <v>2.2000000000000002</v>
      </c>
      <c r="F1629">
        <v>15</v>
      </c>
    </row>
    <row r="1630" spans="3:6">
      <c r="C1630">
        <v>5582.01</v>
      </c>
      <c r="D1630">
        <v>62.9</v>
      </c>
      <c r="F1630">
        <v>0</v>
      </c>
    </row>
    <row r="1631" spans="3:6">
      <c r="C1631">
        <v>4918.91</v>
      </c>
      <c r="D1631">
        <v>40</v>
      </c>
      <c r="F1631">
        <v>0</v>
      </c>
    </row>
    <row r="1632" spans="3:6">
      <c r="C1632">
        <v>1454.4</v>
      </c>
      <c r="D1632">
        <v>0</v>
      </c>
      <c r="F1632">
        <v>0</v>
      </c>
    </row>
    <row r="1633" spans="3:6">
      <c r="C1633">
        <v>1454.4</v>
      </c>
      <c r="D1633">
        <v>0</v>
      </c>
      <c r="F1633">
        <v>30</v>
      </c>
    </row>
    <row r="1634" spans="3:6">
      <c r="C1634">
        <v>87.39</v>
      </c>
      <c r="D1634">
        <v>0</v>
      </c>
      <c r="F1634">
        <v>30</v>
      </c>
    </row>
    <row r="1635" spans="3:6">
      <c r="C1635">
        <v>87.39</v>
      </c>
      <c r="D1635">
        <v>0</v>
      </c>
      <c r="F1635">
        <v>32.4</v>
      </c>
    </row>
    <row r="1636" spans="3:6">
      <c r="C1636">
        <v>87.39</v>
      </c>
      <c r="D1636">
        <v>0</v>
      </c>
      <c r="F1636">
        <v>36.700000000000003</v>
      </c>
    </row>
    <row r="1637" spans="3:6">
      <c r="C1637">
        <v>87.39</v>
      </c>
      <c r="D1637">
        <v>0</v>
      </c>
      <c r="F1637">
        <v>36.700000000000003</v>
      </c>
    </row>
    <row r="1638" spans="3:6">
      <c r="C1638">
        <v>87.39</v>
      </c>
      <c r="D1638">
        <v>0</v>
      </c>
      <c r="F1638">
        <v>41.9</v>
      </c>
    </row>
    <row r="1639" spans="3:6">
      <c r="C1639">
        <v>106</v>
      </c>
      <c r="D1639">
        <v>0</v>
      </c>
      <c r="F1639">
        <v>40</v>
      </c>
    </row>
    <row r="1640" spans="3:6">
      <c r="C1640">
        <v>126</v>
      </c>
      <c r="D1640">
        <v>0</v>
      </c>
      <c r="F1640">
        <v>65</v>
      </c>
    </row>
    <row r="1641" spans="3:6">
      <c r="C1641">
        <v>361.61</v>
      </c>
      <c r="D1641">
        <v>0</v>
      </c>
      <c r="F1641">
        <v>130</v>
      </c>
    </row>
    <row r="1642" spans="3:6">
      <c r="C1642">
        <v>361.61</v>
      </c>
      <c r="D1642">
        <v>0</v>
      </c>
      <c r="F1642">
        <v>120</v>
      </c>
    </row>
    <row r="1643" spans="3:6">
      <c r="C1643">
        <v>357.93</v>
      </c>
      <c r="D1643">
        <v>0</v>
      </c>
      <c r="F1643">
        <v>125.4</v>
      </c>
    </row>
    <row r="1644" spans="3:6">
      <c r="C1644">
        <v>106</v>
      </c>
      <c r="D1644">
        <v>35</v>
      </c>
      <c r="F1644">
        <v>174.2</v>
      </c>
    </row>
    <row r="1645" spans="3:6">
      <c r="C1645">
        <v>106</v>
      </c>
      <c r="D1645">
        <v>35</v>
      </c>
      <c r="F1645">
        <v>174.2</v>
      </c>
    </row>
    <row r="1646" spans="3:6">
      <c r="C1646">
        <v>106</v>
      </c>
      <c r="D1646">
        <v>35</v>
      </c>
      <c r="F1646">
        <v>174.2</v>
      </c>
    </row>
    <row r="1647" spans="3:6">
      <c r="C1647">
        <v>106</v>
      </c>
      <c r="D1647">
        <v>35</v>
      </c>
      <c r="F1647">
        <v>174.2</v>
      </c>
    </row>
    <row r="1648" spans="3:6">
      <c r="C1648">
        <v>106</v>
      </c>
      <c r="D1648">
        <v>35</v>
      </c>
      <c r="F1648">
        <v>174.2</v>
      </c>
    </row>
    <row r="1649" spans="3:6">
      <c r="C1649">
        <v>126</v>
      </c>
      <c r="D1649">
        <v>0</v>
      </c>
      <c r="F1649">
        <v>179.2</v>
      </c>
    </row>
    <row r="1650" spans="3:6">
      <c r="C1650">
        <v>126</v>
      </c>
      <c r="D1650">
        <v>0</v>
      </c>
      <c r="F1650">
        <v>185.4</v>
      </c>
    </row>
    <row r="1651" spans="3:6">
      <c r="C1651">
        <v>126</v>
      </c>
      <c r="D1651">
        <v>0</v>
      </c>
      <c r="F1651">
        <v>90</v>
      </c>
    </row>
    <row r="1652" spans="3:6">
      <c r="C1652">
        <v>361.61</v>
      </c>
      <c r="D1652">
        <v>2.2000000000000002</v>
      </c>
      <c r="F1652">
        <v>34</v>
      </c>
    </row>
    <row r="1653" spans="3:6">
      <c r="C1653">
        <v>361.61</v>
      </c>
      <c r="D1653">
        <v>2.2000000000000002</v>
      </c>
      <c r="F1653">
        <v>24</v>
      </c>
    </row>
    <row r="1654" spans="3:6">
      <c r="C1654">
        <v>361.61</v>
      </c>
      <c r="D1654">
        <v>2.2000000000000002</v>
      </c>
      <c r="F1654">
        <v>0</v>
      </c>
    </row>
    <row r="1655" spans="3:6">
      <c r="C1655">
        <v>317.52999999999997</v>
      </c>
      <c r="D1655">
        <v>2.2000000000000002</v>
      </c>
      <c r="F1655">
        <v>0</v>
      </c>
    </row>
    <row r="1656" spans="3:6">
      <c r="C1656">
        <v>96</v>
      </c>
      <c r="D1656">
        <v>0</v>
      </c>
      <c r="F1656">
        <v>23.1</v>
      </c>
    </row>
    <row r="1657" spans="3:6">
      <c r="C1657">
        <v>96</v>
      </c>
      <c r="D1657">
        <v>0</v>
      </c>
      <c r="F1657">
        <v>37.1</v>
      </c>
    </row>
    <row r="1658" spans="3:6">
      <c r="C1658">
        <v>1450.01</v>
      </c>
      <c r="D1658">
        <v>0</v>
      </c>
      <c r="F1658">
        <v>49.4</v>
      </c>
    </row>
    <row r="1659" spans="3:6">
      <c r="C1659">
        <v>1450.01</v>
      </c>
      <c r="D1659">
        <v>0</v>
      </c>
      <c r="F1659">
        <v>57.6</v>
      </c>
    </row>
    <row r="1660" spans="3:6">
      <c r="C1660">
        <v>1450.01</v>
      </c>
      <c r="D1660">
        <v>0</v>
      </c>
      <c r="F1660">
        <v>65.900000000000006</v>
      </c>
    </row>
    <row r="1661" spans="3:6">
      <c r="C1661">
        <v>1450.01</v>
      </c>
      <c r="D1661">
        <v>0</v>
      </c>
      <c r="F1661">
        <v>65.900000000000006</v>
      </c>
    </row>
    <row r="1662" spans="3:6">
      <c r="C1662">
        <v>1450.01</v>
      </c>
      <c r="D1662">
        <v>0</v>
      </c>
      <c r="F1662">
        <v>71</v>
      </c>
    </row>
    <row r="1663" spans="3:6">
      <c r="C1663">
        <v>1758.79</v>
      </c>
      <c r="D1663">
        <v>0</v>
      </c>
      <c r="F1663">
        <v>42</v>
      </c>
    </row>
    <row r="1664" spans="3:6">
      <c r="C1664">
        <v>2090.64</v>
      </c>
      <c r="D1664">
        <v>0</v>
      </c>
      <c r="F1664">
        <v>82</v>
      </c>
    </row>
    <row r="1665" spans="3:6">
      <c r="C1665">
        <v>5999.98</v>
      </c>
      <c r="D1665">
        <v>0</v>
      </c>
      <c r="F1665">
        <v>137</v>
      </c>
    </row>
    <row r="1666" spans="3:6">
      <c r="C1666">
        <v>5999.98</v>
      </c>
      <c r="D1666">
        <v>0</v>
      </c>
      <c r="F1666">
        <v>112</v>
      </c>
    </row>
    <row r="1667" spans="3:6">
      <c r="C1667">
        <v>5938.92</v>
      </c>
      <c r="D1667">
        <v>0</v>
      </c>
      <c r="F1667">
        <v>135.80000000000001</v>
      </c>
    </row>
    <row r="1668" spans="3:6">
      <c r="C1668">
        <v>1758.79</v>
      </c>
      <c r="D1668">
        <v>35</v>
      </c>
      <c r="F1668">
        <v>175.4</v>
      </c>
    </row>
    <row r="1669" spans="3:6">
      <c r="C1669">
        <v>1758.79</v>
      </c>
      <c r="D1669">
        <v>35</v>
      </c>
      <c r="F1669">
        <v>175.4</v>
      </c>
    </row>
    <row r="1670" spans="3:6">
      <c r="C1670">
        <v>1758.79</v>
      </c>
      <c r="D1670">
        <v>35</v>
      </c>
      <c r="F1670">
        <v>155.4</v>
      </c>
    </row>
    <row r="1671" spans="3:6">
      <c r="C1671">
        <v>1758.79</v>
      </c>
      <c r="D1671">
        <v>35</v>
      </c>
      <c r="F1671">
        <v>155.4</v>
      </c>
    </row>
    <row r="1672" spans="3:6">
      <c r="C1672">
        <v>1758.79</v>
      </c>
      <c r="D1672">
        <v>35</v>
      </c>
      <c r="F1672">
        <v>157.4</v>
      </c>
    </row>
    <row r="1673" spans="3:6">
      <c r="C1673">
        <v>2090.64</v>
      </c>
      <c r="D1673">
        <v>0</v>
      </c>
      <c r="F1673">
        <v>142.4</v>
      </c>
    </row>
    <row r="1674" spans="3:6">
      <c r="C1674">
        <v>2090.64</v>
      </c>
      <c r="D1674">
        <v>0</v>
      </c>
      <c r="F1674">
        <v>127.4</v>
      </c>
    </row>
    <row r="1675" spans="3:6">
      <c r="C1675">
        <v>2090.64</v>
      </c>
      <c r="D1675">
        <v>0</v>
      </c>
      <c r="F1675">
        <v>32</v>
      </c>
    </row>
    <row r="1676" spans="3:6">
      <c r="C1676">
        <v>5999.98</v>
      </c>
      <c r="D1676">
        <v>2.2000000000000002</v>
      </c>
      <c r="F1676">
        <v>5.5</v>
      </c>
    </row>
    <row r="1677" spans="3:6">
      <c r="C1677">
        <v>5999.98</v>
      </c>
      <c r="D1677">
        <v>2.2000000000000002</v>
      </c>
      <c r="F1677">
        <v>5.5</v>
      </c>
    </row>
    <row r="1678" spans="3:6">
      <c r="C1678">
        <v>5999.98</v>
      </c>
      <c r="D1678">
        <v>2.2000000000000002</v>
      </c>
      <c r="F1678">
        <v>5.5</v>
      </c>
    </row>
    <row r="1679" spans="3:6">
      <c r="C1679">
        <v>5268.58</v>
      </c>
      <c r="D1679">
        <v>2.2000000000000002</v>
      </c>
      <c r="F1679">
        <v>5.5</v>
      </c>
    </row>
    <row r="1680" spans="3:6">
      <c r="C1680">
        <v>1592.87</v>
      </c>
      <c r="D1680">
        <v>0</v>
      </c>
      <c r="F1680">
        <v>7.8</v>
      </c>
    </row>
    <row r="1681" spans="3:6">
      <c r="C1681">
        <v>1592.87</v>
      </c>
      <c r="D1681">
        <v>0</v>
      </c>
      <c r="F1681">
        <v>27.8</v>
      </c>
    </row>
    <row r="1682" spans="3:6">
      <c r="C1682">
        <v>96</v>
      </c>
      <c r="D1682">
        <v>6</v>
      </c>
      <c r="F1682">
        <v>20</v>
      </c>
    </row>
    <row r="1683" spans="3:6">
      <c r="C1683">
        <v>100.23</v>
      </c>
      <c r="D1683">
        <v>5</v>
      </c>
      <c r="F1683">
        <v>37</v>
      </c>
    </row>
    <row r="1684" spans="3:6">
      <c r="C1684">
        <v>97.95</v>
      </c>
      <c r="D1684">
        <v>5</v>
      </c>
      <c r="F1684">
        <v>47</v>
      </c>
    </row>
    <row r="1685" spans="3:6">
      <c r="C1685">
        <v>179.33</v>
      </c>
      <c r="D1685">
        <v>6</v>
      </c>
      <c r="F1685">
        <v>47</v>
      </c>
    </row>
    <row r="1686" spans="3:6">
      <c r="C1686">
        <v>229</v>
      </c>
      <c r="D1686">
        <v>17</v>
      </c>
      <c r="F1686">
        <v>32</v>
      </c>
    </row>
    <row r="1687" spans="3:6">
      <c r="C1687">
        <v>362.22</v>
      </c>
      <c r="D1687">
        <v>25</v>
      </c>
      <c r="F1687">
        <v>20.5</v>
      </c>
    </row>
    <row r="1688" spans="3:6">
      <c r="C1688">
        <v>362.22</v>
      </c>
      <c r="D1688">
        <v>0</v>
      </c>
      <c r="F1688">
        <v>28.5</v>
      </c>
    </row>
    <row r="1689" spans="3:6">
      <c r="C1689">
        <v>161</v>
      </c>
      <c r="D1689">
        <v>8.1</v>
      </c>
      <c r="F1689">
        <v>85</v>
      </c>
    </row>
    <row r="1690" spans="3:6">
      <c r="C1690">
        <v>362.22</v>
      </c>
      <c r="D1690">
        <v>0</v>
      </c>
      <c r="F1690">
        <v>65</v>
      </c>
    </row>
    <row r="1691" spans="3:6">
      <c r="C1691">
        <v>192</v>
      </c>
      <c r="D1691">
        <v>8.1</v>
      </c>
      <c r="F1691">
        <v>72.5</v>
      </c>
    </row>
    <row r="1692" spans="3:6">
      <c r="C1692">
        <v>103.56</v>
      </c>
      <c r="D1692">
        <v>4.3</v>
      </c>
      <c r="F1692">
        <v>21.1</v>
      </c>
    </row>
    <row r="1693" spans="3:6">
      <c r="C1693">
        <v>103.36</v>
      </c>
      <c r="D1693">
        <v>4.2</v>
      </c>
      <c r="F1693">
        <v>26.1</v>
      </c>
    </row>
    <row r="1694" spans="3:6">
      <c r="C1694">
        <v>103.96</v>
      </c>
      <c r="D1694">
        <v>4.5</v>
      </c>
      <c r="F1694">
        <v>36.1</v>
      </c>
    </row>
    <row r="1695" spans="3:6">
      <c r="C1695">
        <v>104.96</v>
      </c>
      <c r="D1695">
        <v>5</v>
      </c>
      <c r="F1695">
        <v>36.1</v>
      </c>
    </row>
    <row r="1696" spans="3:6">
      <c r="C1696">
        <v>116</v>
      </c>
      <c r="D1696">
        <v>4.0999999999999996</v>
      </c>
      <c r="F1696">
        <v>38.1</v>
      </c>
    </row>
    <row r="1697" spans="3:6">
      <c r="C1697">
        <v>126</v>
      </c>
      <c r="D1697">
        <v>5</v>
      </c>
      <c r="F1697">
        <v>28.1</v>
      </c>
    </row>
    <row r="1698" spans="3:6">
      <c r="C1698">
        <v>126</v>
      </c>
      <c r="D1698">
        <v>5</v>
      </c>
      <c r="F1698">
        <v>33.1</v>
      </c>
    </row>
    <row r="1699" spans="3:6">
      <c r="C1699">
        <v>362.22</v>
      </c>
      <c r="D1699">
        <v>0</v>
      </c>
      <c r="F1699">
        <v>20.5</v>
      </c>
    </row>
    <row r="1700" spans="3:6">
      <c r="C1700">
        <v>362.22</v>
      </c>
      <c r="D1700">
        <v>2.2000000000000002</v>
      </c>
      <c r="F1700">
        <v>65.5</v>
      </c>
    </row>
    <row r="1701" spans="3:6">
      <c r="C1701">
        <v>362.22</v>
      </c>
      <c r="D1701">
        <v>2.2000000000000002</v>
      </c>
      <c r="F1701">
        <v>55.5</v>
      </c>
    </row>
    <row r="1702" spans="3:6">
      <c r="C1702">
        <v>362.22</v>
      </c>
      <c r="D1702">
        <v>2.2000000000000002</v>
      </c>
      <c r="F1702">
        <v>5.5</v>
      </c>
    </row>
    <row r="1703" spans="3:6">
      <c r="C1703">
        <v>362.22</v>
      </c>
      <c r="D1703">
        <v>2.2000000000000002</v>
      </c>
      <c r="F1703">
        <v>5.5</v>
      </c>
    </row>
    <row r="1704" spans="3:6">
      <c r="C1704">
        <v>107.68</v>
      </c>
      <c r="D1704">
        <v>29</v>
      </c>
      <c r="F1704">
        <v>11</v>
      </c>
    </row>
    <row r="1705" spans="3:6">
      <c r="C1705">
        <v>102.2</v>
      </c>
      <c r="D1705">
        <v>1</v>
      </c>
      <c r="F1705">
        <v>11</v>
      </c>
    </row>
    <row r="1706" spans="3:6">
      <c r="C1706">
        <v>1590.18</v>
      </c>
      <c r="D1706">
        <v>6</v>
      </c>
      <c r="F1706">
        <v>20</v>
      </c>
    </row>
    <row r="1707" spans="3:6">
      <c r="C1707">
        <v>1660.25</v>
      </c>
      <c r="D1707">
        <v>5</v>
      </c>
      <c r="F1707">
        <v>35</v>
      </c>
    </row>
    <row r="1708" spans="3:6">
      <c r="C1708">
        <v>1622.48</v>
      </c>
      <c r="D1708">
        <v>5</v>
      </c>
      <c r="F1708">
        <v>45</v>
      </c>
    </row>
    <row r="1709" spans="3:6">
      <c r="C1709">
        <v>2970.49</v>
      </c>
      <c r="D1709">
        <v>6</v>
      </c>
      <c r="F1709">
        <v>45</v>
      </c>
    </row>
    <row r="1710" spans="3:6">
      <c r="C1710">
        <v>3793.25</v>
      </c>
      <c r="D1710">
        <v>17</v>
      </c>
      <c r="F1710">
        <v>25</v>
      </c>
    </row>
    <row r="1711" spans="3:6">
      <c r="C1711">
        <v>5999.96</v>
      </c>
      <c r="D1711">
        <v>25</v>
      </c>
      <c r="F1711">
        <v>20.5</v>
      </c>
    </row>
    <row r="1712" spans="3:6">
      <c r="C1712">
        <v>5999.96</v>
      </c>
      <c r="D1712">
        <v>0</v>
      </c>
      <c r="F1712">
        <v>5.5</v>
      </c>
    </row>
    <row r="1713" spans="3:6">
      <c r="C1713">
        <v>2666.87</v>
      </c>
      <c r="D1713">
        <v>8.1</v>
      </c>
      <c r="F1713">
        <v>40</v>
      </c>
    </row>
    <row r="1714" spans="3:6">
      <c r="C1714">
        <v>5999.96</v>
      </c>
      <c r="D1714">
        <v>0</v>
      </c>
      <c r="F1714">
        <v>45</v>
      </c>
    </row>
    <row r="1715" spans="3:6">
      <c r="C1715">
        <v>3180.36</v>
      </c>
      <c r="D1715">
        <v>8.1</v>
      </c>
      <c r="F1715">
        <v>30.5</v>
      </c>
    </row>
    <row r="1716" spans="3:6">
      <c r="C1716">
        <v>1715.41</v>
      </c>
      <c r="D1716">
        <v>4.3</v>
      </c>
      <c r="F1716">
        <v>75</v>
      </c>
    </row>
    <row r="1717" spans="3:6">
      <c r="C1717">
        <v>1712.1</v>
      </c>
      <c r="D1717">
        <v>4.2</v>
      </c>
      <c r="F1717">
        <v>85</v>
      </c>
    </row>
    <row r="1718" spans="3:6">
      <c r="C1718">
        <v>1722.04</v>
      </c>
      <c r="D1718">
        <v>4.5</v>
      </c>
      <c r="F1718">
        <v>85</v>
      </c>
    </row>
    <row r="1719" spans="3:6">
      <c r="C1719">
        <v>1738.6</v>
      </c>
      <c r="D1719">
        <v>5</v>
      </c>
      <c r="F1719">
        <v>95</v>
      </c>
    </row>
    <row r="1720" spans="3:6">
      <c r="C1720">
        <v>1921.47</v>
      </c>
      <c r="D1720">
        <v>4.0999999999999996</v>
      </c>
      <c r="F1720">
        <v>75</v>
      </c>
    </row>
    <row r="1721" spans="3:6">
      <c r="C1721">
        <v>2087.11</v>
      </c>
      <c r="D1721">
        <v>5</v>
      </c>
      <c r="F1721">
        <v>85</v>
      </c>
    </row>
    <row r="1722" spans="3:6">
      <c r="C1722">
        <v>2087.11</v>
      </c>
      <c r="D1722">
        <v>5</v>
      </c>
      <c r="F1722">
        <v>55</v>
      </c>
    </row>
    <row r="1723" spans="3:6">
      <c r="C1723">
        <v>5999.96</v>
      </c>
      <c r="D1723">
        <v>0</v>
      </c>
      <c r="F1723">
        <v>4</v>
      </c>
    </row>
    <row r="1724" spans="3:6">
      <c r="C1724">
        <v>5999.96</v>
      </c>
      <c r="D1724">
        <v>2.2000000000000002</v>
      </c>
      <c r="F1724">
        <v>4</v>
      </c>
    </row>
    <row r="1725" spans="3:6">
      <c r="C1725">
        <v>5999.96</v>
      </c>
      <c r="D1725">
        <v>2.2000000000000002</v>
      </c>
      <c r="F1725">
        <v>4</v>
      </c>
    </row>
    <row r="1726" spans="3:6">
      <c r="C1726">
        <v>5999.96</v>
      </c>
      <c r="D1726">
        <v>2.2000000000000002</v>
      </c>
      <c r="F1726">
        <v>4</v>
      </c>
    </row>
    <row r="1727" spans="3:6">
      <c r="C1727">
        <v>5999.96</v>
      </c>
      <c r="D1727">
        <v>2.2000000000000002</v>
      </c>
      <c r="F1727">
        <v>4</v>
      </c>
    </row>
    <row r="1728" spans="3:6">
      <c r="C1728">
        <v>1783.65</v>
      </c>
      <c r="D1728">
        <v>29</v>
      </c>
      <c r="F1728">
        <v>19</v>
      </c>
    </row>
    <row r="1729" spans="3:6">
      <c r="C1729">
        <v>1692.88</v>
      </c>
      <c r="D1729">
        <v>1</v>
      </c>
      <c r="F1729">
        <v>5.5</v>
      </c>
    </row>
    <row r="1730" spans="3:6">
      <c r="C1730">
        <v>98</v>
      </c>
      <c r="D1730">
        <v>0</v>
      </c>
      <c r="F1730">
        <v>20</v>
      </c>
    </row>
    <row r="1731" spans="3:6">
      <c r="C1731">
        <v>98</v>
      </c>
      <c r="D1731">
        <v>0</v>
      </c>
      <c r="F1731">
        <v>25</v>
      </c>
    </row>
    <row r="1732" spans="3:6">
      <c r="C1732">
        <v>98</v>
      </c>
      <c r="D1732">
        <v>0</v>
      </c>
      <c r="F1732">
        <v>35</v>
      </c>
    </row>
    <row r="1733" spans="3:6">
      <c r="C1733">
        <v>98</v>
      </c>
      <c r="D1733">
        <v>0</v>
      </c>
      <c r="F1733">
        <v>45</v>
      </c>
    </row>
    <row r="1734" spans="3:6">
      <c r="C1734">
        <v>99.32</v>
      </c>
      <c r="D1734">
        <v>5</v>
      </c>
      <c r="F1734">
        <v>50</v>
      </c>
    </row>
    <row r="1735" spans="3:6">
      <c r="C1735">
        <v>106</v>
      </c>
      <c r="D1735">
        <v>25</v>
      </c>
      <c r="F1735">
        <v>5.5</v>
      </c>
    </row>
    <row r="1736" spans="3:6">
      <c r="C1736">
        <v>195.37</v>
      </c>
      <c r="D1736">
        <v>25</v>
      </c>
      <c r="F1736">
        <v>5.5</v>
      </c>
    </row>
    <row r="1737" spans="3:6">
      <c r="C1737">
        <v>189.32</v>
      </c>
      <c r="D1737">
        <v>0</v>
      </c>
      <c r="F1737">
        <v>35</v>
      </c>
    </row>
    <row r="1738" spans="3:6">
      <c r="C1738">
        <v>173.6</v>
      </c>
      <c r="D1738">
        <v>11.5</v>
      </c>
      <c r="F1738">
        <v>5.5</v>
      </c>
    </row>
    <row r="1739" spans="3:6">
      <c r="C1739">
        <v>104</v>
      </c>
      <c r="D1739">
        <v>40.5</v>
      </c>
      <c r="F1739">
        <v>35</v>
      </c>
    </row>
    <row r="1740" spans="3:6">
      <c r="C1740">
        <v>96</v>
      </c>
      <c r="D1740">
        <v>64</v>
      </c>
      <c r="F1740">
        <v>75</v>
      </c>
    </row>
    <row r="1741" spans="3:6">
      <c r="C1741">
        <v>76</v>
      </c>
      <c r="D1741">
        <v>64</v>
      </c>
      <c r="F1741">
        <v>75</v>
      </c>
    </row>
    <row r="1742" spans="3:6">
      <c r="C1742">
        <v>85.41</v>
      </c>
      <c r="D1742">
        <v>31</v>
      </c>
      <c r="F1742">
        <v>65</v>
      </c>
    </row>
    <row r="1743" spans="3:6">
      <c r="C1743">
        <v>86.86</v>
      </c>
      <c r="D1743">
        <v>31</v>
      </c>
      <c r="F1743">
        <v>84.8</v>
      </c>
    </row>
    <row r="1744" spans="3:6">
      <c r="C1744">
        <v>89</v>
      </c>
      <c r="D1744">
        <v>7</v>
      </c>
      <c r="F1744">
        <v>84.7</v>
      </c>
    </row>
    <row r="1745" spans="3:6">
      <c r="C1745">
        <v>89</v>
      </c>
      <c r="D1745">
        <v>31</v>
      </c>
      <c r="F1745">
        <v>84.7</v>
      </c>
    </row>
    <row r="1746" spans="3:6">
      <c r="C1746">
        <v>102.2</v>
      </c>
      <c r="D1746">
        <v>5</v>
      </c>
      <c r="F1746">
        <v>45</v>
      </c>
    </row>
    <row r="1747" spans="3:6">
      <c r="C1747">
        <v>243.82</v>
      </c>
      <c r="D1747">
        <v>84</v>
      </c>
      <c r="F1747">
        <v>3.8</v>
      </c>
    </row>
    <row r="1748" spans="3:6">
      <c r="C1748">
        <v>355.2</v>
      </c>
      <c r="D1748">
        <v>86</v>
      </c>
      <c r="F1748">
        <v>3.8</v>
      </c>
    </row>
    <row r="1749" spans="3:6">
      <c r="C1749">
        <v>355.48</v>
      </c>
      <c r="D1749">
        <v>101</v>
      </c>
      <c r="F1749">
        <v>3.8</v>
      </c>
    </row>
    <row r="1750" spans="3:6">
      <c r="C1750">
        <v>129.99</v>
      </c>
      <c r="D1750">
        <v>130</v>
      </c>
      <c r="F1750">
        <v>3.8</v>
      </c>
    </row>
    <row r="1751" spans="3:6">
      <c r="C1751">
        <v>110.57</v>
      </c>
      <c r="D1751">
        <v>59</v>
      </c>
      <c r="F1751">
        <v>3.8</v>
      </c>
    </row>
    <row r="1752" spans="3:6">
      <c r="C1752">
        <v>105.99</v>
      </c>
      <c r="D1752">
        <v>44</v>
      </c>
      <c r="F1752">
        <v>19</v>
      </c>
    </row>
    <row r="1753" spans="3:6">
      <c r="C1753">
        <v>99.9</v>
      </c>
      <c r="D1753">
        <v>0</v>
      </c>
      <c r="F1753">
        <v>5</v>
      </c>
    </row>
    <row r="1754" spans="3:6">
      <c r="C1754">
        <v>1620.18</v>
      </c>
      <c r="D1754">
        <v>0</v>
      </c>
      <c r="F1754">
        <v>15.2</v>
      </c>
    </row>
    <row r="1755" spans="3:6">
      <c r="C1755">
        <v>1620.18</v>
      </c>
      <c r="D1755">
        <v>0</v>
      </c>
      <c r="F1755">
        <v>22</v>
      </c>
    </row>
    <row r="1756" spans="3:6">
      <c r="C1756">
        <v>1620.18</v>
      </c>
      <c r="D1756">
        <v>0</v>
      </c>
      <c r="F1756">
        <v>28.7</v>
      </c>
    </row>
    <row r="1757" spans="3:6">
      <c r="C1757">
        <v>1620.18</v>
      </c>
      <c r="D1757">
        <v>0</v>
      </c>
      <c r="F1757">
        <v>28.7</v>
      </c>
    </row>
    <row r="1758" spans="3:6">
      <c r="C1758">
        <v>1642.01</v>
      </c>
      <c r="D1758">
        <v>5</v>
      </c>
      <c r="F1758">
        <v>27</v>
      </c>
    </row>
    <row r="1759" spans="3:6">
      <c r="C1759">
        <v>1752.44</v>
      </c>
      <c r="D1759">
        <v>25</v>
      </c>
      <c r="F1759">
        <v>3.8</v>
      </c>
    </row>
    <row r="1760" spans="3:6">
      <c r="C1760">
        <v>3229.95</v>
      </c>
      <c r="D1760">
        <v>25</v>
      </c>
      <c r="F1760">
        <v>3.8</v>
      </c>
    </row>
    <row r="1761" spans="3:6">
      <c r="C1761">
        <v>3129.93</v>
      </c>
      <c r="D1761">
        <v>0</v>
      </c>
      <c r="F1761">
        <v>23.8</v>
      </c>
    </row>
    <row r="1762" spans="3:6">
      <c r="C1762">
        <v>2870.04</v>
      </c>
      <c r="D1762">
        <v>11.5</v>
      </c>
      <c r="F1762">
        <v>3.8</v>
      </c>
    </row>
    <row r="1763" spans="3:6">
      <c r="C1763">
        <v>1719.38</v>
      </c>
      <c r="D1763">
        <v>40.5</v>
      </c>
      <c r="F1763">
        <v>7.5</v>
      </c>
    </row>
    <row r="1764" spans="3:6">
      <c r="C1764">
        <v>1587.12</v>
      </c>
      <c r="D1764">
        <v>64</v>
      </c>
      <c r="F1764">
        <v>40.799999999999997</v>
      </c>
    </row>
    <row r="1765" spans="3:6">
      <c r="C1765">
        <v>1256.47</v>
      </c>
      <c r="D1765">
        <v>64</v>
      </c>
      <c r="F1765">
        <v>40.799999999999997</v>
      </c>
    </row>
    <row r="1766" spans="3:6">
      <c r="C1766">
        <v>1412.04</v>
      </c>
      <c r="D1766">
        <v>31</v>
      </c>
      <c r="F1766">
        <v>50.8</v>
      </c>
    </row>
    <row r="1767" spans="3:6">
      <c r="C1767">
        <v>1436.01</v>
      </c>
      <c r="D1767">
        <v>31</v>
      </c>
      <c r="F1767">
        <v>40.799999999999997</v>
      </c>
    </row>
    <row r="1768" spans="3:6">
      <c r="C1768">
        <v>1471.39</v>
      </c>
      <c r="D1768">
        <v>7</v>
      </c>
      <c r="F1768">
        <v>30.8</v>
      </c>
    </row>
    <row r="1769" spans="3:6">
      <c r="C1769">
        <v>1471.39</v>
      </c>
      <c r="D1769">
        <v>31</v>
      </c>
      <c r="F1769">
        <v>35.799999999999997</v>
      </c>
    </row>
    <row r="1770" spans="3:6">
      <c r="C1770">
        <v>1689.62</v>
      </c>
      <c r="D1770">
        <v>5</v>
      </c>
      <c r="F1770">
        <v>16.899999999999999</v>
      </c>
    </row>
    <row r="1771" spans="3:6">
      <c r="C1771">
        <v>4030.95</v>
      </c>
      <c r="D1771">
        <v>84</v>
      </c>
      <c r="F1771">
        <v>3.8</v>
      </c>
    </row>
    <row r="1772" spans="3:6">
      <c r="C1772">
        <v>5872.34</v>
      </c>
      <c r="D1772">
        <v>86</v>
      </c>
      <c r="F1772">
        <v>3.8</v>
      </c>
    </row>
    <row r="1773" spans="3:6">
      <c r="C1773">
        <v>5876.97</v>
      </c>
      <c r="D1773">
        <v>101</v>
      </c>
      <c r="F1773">
        <v>3.8</v>
      </c>
    </row>
    <row r="1774" spans="3:6">
      <c r="C1774">
        <v>2149.06</v>
      </c>
      <c r="D1774">
        <v>130</v>
      </c>
      <c r="F1774">
        <v>3.8</v>
      </c>
    </row>
    <row r="1775" spans="3:6">
      <c r="C1775">
        <v>1828</v>
      </c>
      <c r="D1775">
        <v>59</v>
      </c>
      <c r="F1775">
        <v>3.8</v>
      </c>
    </row>
    <row r="1776" spans="3:6">
      <c r="C1776">
        <v>1752.28</v>
      </c>
      <c r="D1776">
        <v>44</v>
      </c>
      <c r="F1776">
        <v>19</v>
      </c>
    </row>
    <row r="1777" spans="3:6">
      <c r="C1777">
        <v>1651.6</v>
      </c>
      <c r="D1777">
        <v>0</v>
      </c>
      <c r="F1777">
        <v>19</v>
      </c>
    </row>
    <row r="1778" spans="3:6">
      <c r="C1778">
        <v>98</v>
      </c>
      <c r="D1778">
        <v>0</v>
      </c>
      <c r="F1778">
        <v>5</v>
      </c>
    </row>
    <row r="1779" spans="3:6">
      <c r="C1779">
        <v>98</v>
      </c>
      <c r="D1779">
        <v>0</v>
      </c>
      <c r="F1779">
        <v>5</v>
      </c>
    </row>
    <row r="1780" spans="3:6">
      <c r="C1780">
        <v>98</v>
      </c>
      <c r="D1780">
        <v>0</v>
      </c>
      <c r="F1780">
        <v>5</v>
      </c>
    </row>
    <row r="1781" spans="3:6">
      <c r="C1781">
        <v>98</v>
      </c>
      <c r="D1781">
        <v>0</v>
      </c>
      <c r="F1781">
        <v>5</v>
      </c>
    </row>
    <row r="1782" spans="3:6">
      <c r="C1782">
        <v>98</v>
      </c>
      <c r="D1782">
        <v>5</v>
      </c>
      <c r="F1782">
        <v>16.899999999999999</v>
      </c>
    </row>
    <row r="1783" spans="3:6">
      <c r="C1783">
        <v>105.99</v>
      </c>
      <c r="D1783">
        <v>25</v>
      </c>
      <c r="F1783">
        <v>9</v>
      </c>
    </row>
    <row r="1784" spans="3:6">
      <c r="C1784">
        <v>328.95</v>
      </c>
      <c r="D1784">
        <v>22.1</v>
      </c>
      <c r="F1784">
        <v>24.7</v>
      </c>
    </row>
    <row r="1785" spans="3:6">
      <c r="C1785">
        <v>248.94</v>
      </c>
      <c r="D1785">
        <v>15</v>
      </c>
      <c r="F1785">
        <v>80</v>
      </c>
    </row>
    <row r="1786" spans="3:6">
      <c r="C1786">
        <v>152.44999999999999</v>
      </c>
      <c r="D1786">
        <v>25</v>
      </c>
      <c r="F1786">
        <v>80</v>
      </c>
    </row>
    <row r="1787" spans="3:6">
      <c r="C1787">
        <v>106</v>
      </c>
      <c r="D1787">
        <v>10</v>
      </c>
      <c r="F1787">
        <v>86.9</v>
      </c>
    </row>
    <row r="1788" spans="3:6">
      <c r="C1788">
        <v>105.99</v>
      </c>
      <c r="D1788">
        <v>5</v>
      </c>
      <c r="F1788">
        <v>4.2</v>
      </c>
    </row>
    <row r="1789" spans="3:6">
      <c r="C1789">
        <v>105.99</v>
      </c>
      <c r="D1789">
        <v>5</v>
      </c>
      <c r="F1789">
        <v>4.2</v>
      </c>
    </row>
    <row r="1790" spans="3:6">
      <c r="C1790">
        <v>105.99</v>
      </c>
      <c r="D1790">
        <v>5</v>
      </c>
      <c r="F1790">
        <v>4.2</v>
      </c>
    </row>
    <row r="1791" spans="3:6">
      <c r="C1791">
        <v>105.99</v>
      </c>
      <c r="D1791">
        <v>5</v>
      </c>
      <c r="F1791">
        <v>4.2</v>
      </c>
    </row>
    <row r="1792" spans="3:6">
      <c r="C1792">
        <v>106</v>
      </c>
      <c r="D1792">
        <v>7</v>
      </c>
      <c r="F1792">
        <v>4.2</v>
      </c>
    </row>
    <row r="1793" spans="3:6">
      <c r="C1793">
        <v>116</v>
      </c>
      <c r="D1793">
        <v>7</v>
      </c>
      <c r="F1793">
        <v>9.1999999999999993</v>
      </c>
    </row>
    <row r="1794" spans="3:6">
      <c r="C1794">
        <v>116</v>
      </c>
      <c r="D1794">
        <v>5</v>
      </c>
      <c r="F1794">
        <v>16.899999999999999</v>
      </c>
    </row>
    <row r="1795" spans="3:6">
      <c r="C1795">
        <v>362.92</v>
      </c>
      <c r="D1795">
        <v>27</v>
      </c>
      <c r="F1795">
        <v>4</v>
      </c>
    </row>
    <row r="1796" spans="3:6">
      <c r="C1796">
        <v>362.92</v>
      </c>
      <c r="D1796">
        <v>27</v>
      </c>
      <c r="F1796">
        <v>4</v>
      </c>
    </row>
    <row r="1797" spans="3:6">
      <c r="C1797">
        <v>362.92</v>
      </c>
      <c r="D1797">
        <v>27</v>
      </c>
      <c r="F1797">
        <v>4</v>
      </c>
    </row>
    <row r="1798" spans="3:6">
      <c r="C1798">
        <v>129.97999999999999</v>
      </c>
      <c r="D1798">
        <v>110</v>
      </c>
      <c r="F1798">
        <v>4</v>
      </c>
    </row>
    <row r="1799" spans="3:6">
      <c r="C1799">
        <v>106</v>
      </c>
      <c r="D1799">
        <v>59</v>
      </c>
      <c r="F1799">
        <v>4</v>
      </c>
    </row>
    <row r="1800" spans="3:6">
      <c r="C1800">
        <v>98</v>
      </c>
      <c r="D1800">
        <v>13</v>
      </c>
      <c r="F1800">
        <v>9</v>
      </c>
    </row>
    <row r="1801" spans="3:6">
      <c r="C1801">
        <v>93</v>
      </c>
      <c r="D1801">
        <v>0</v>
      </c>
      <c r="F1801">
        <v>6.9</v>
      </c>
    </row>
    <row r="1802" spans="3:6">
      <c r="C1802">
        <v>1620.18</v>
      </c>
      <c r="D1802">
        <v>0</v>
      </c>
      <c r="F1802">
        <v>9.3000000000000007</v>
      </c>
    </row>
    <row r="1803" spans="3:6">
      <c r="C1803">
        <v>1620.18</v>
      </c>
      <c r="D1803">
        <v>0</v>
      </c>
      <c r="F1803">
        <v>10</v>
      </c>
    </row>
    <row r="1804" spans="3:6">
      <c r="C1804">
        <v>1620.18</v>
      </c>
      <c r="D1804">
        <v>0</v>
      </c>
      <c r="F1804">
        <v>10.5</v>
      </c>
    </row>
    <row r="1805" spans="3:6">
      <c r="C1805">
        <v>1620.18</v>
      </c>
      <c r="D1805">
        <v>0</v>
      </c>
      <c r="F1805">
        <v>10</v>
      </c>
    </row>
    <row r="1806" spans="3:6">
      <c r="C1806">
        <v>1620.18</v>
      </c>
      <c r="D1806">
        <v>5</v>
      </c>
      <c r="F1806">
        <v>23.1</v>
      </c>
    </row>
    <row r="1807" spans="3:6">
      <c r="C1807">
        <v>1752.28</v>
      </c>
      <c r="D1807">
        <v>25</v>
      </c>
      <c r="F1807">
        <v>0</v>
      </c>
    </row>
    <row r="1808" spans="3:6">
      <c r="C1808">
        <v>5438.37</v>
      </c>
      <c r="D1808">
        <v>22.1</v>
      </c>
      <c r="F1808">
        <v>4</v>
      </c>
    </row>
    <row r="1809" spans="3:6">
      <c r="C1809">
        <v>4115.6000000000004</v>
      </c>
      <c r="D1809">
        <v>15</v>
      </c>
      <c r="F1809">
        <v>70</v>
      </c>
    </row>
    <row r="1810" spans="3:6">
      <c r="C1810">
        <v>2520.38</v>
      </c>
      <c r="D1810">
        <v>25</v>
      </c>
      <c r="F1810">
        <v>60</v>
      </c>
    </row>
    <row r="1811" spans="3:6">
      <c r="C1811">
        <v>1752.44</v>
      </c>
      <c r="D1811">
        <v>10</v>
      </c>
      <c r="F1811">
        <v>132.4</v>
      </c>
    </row>
    <row r="1812" spans="3:6">
      <c r="C1812">
        <v>1752.28</v>
      </c>
      <c r="D1812">
        <v>5</v>
      </c>
      <c r="F1812">
        <v>100</v>
      </c>
    </row>
    <row r="1813" spans="3:6">
      <c r="C1813">
        <v>1752.28</v>
      </c>
      <c r="D1813">
        <v>5</v>
      </c>
      <c r="F1813">
        <v>55.1</v>
      </c>
    </row>
    <row r="1814" spans="3:6">
      <c r="C1814">
        <v>1752.28</v>
      </c>
      <c r="D1814">
        <v>5</v>
      </c>
      <c r="F1814">
        <v>65.099999999999994</v>
      </c>
    </row>
    <row r="1815" spans="3:6">
      <c r="C1815">
        <v>1752.28</v>
      </c>
      <c r="D1815">
        <v>5</v>
      </c>
      <c r="F1815">
        <v>65.099999999999994</v>
      </c>
    </row>
    <row r="1816" spans="3:6">
      <c r="C1816">
        <v>1752.44</v>
      </c>
      <c r="D1816">
        <v>7</v>
      </c>
      <c r="F1816">
        <v>55.1</v>
      </c>
    </row>
    <row r="1817" spans="3:6">
      <c r="C1817">
        <v>1917.77</v>
      </c>
      <c r="D1817">
        <v>7</v>
      </c>
      <c r="F1817">
        <v>45.1</v>
      </c>
    </row>
    <row r="1818" spans="3:6">
      <c r="C1818">
        <v>1917.77</v>
      </c>
      <c r="D1818">
        <v>5</v>
      </c>
      <c r="F1818">
        <v>18.600000000000001</v>
      </c>
    </row>
    <row r="1819" spans="3:6">
      <c r="C1819">
        <v>5999.97</v>
      </c>
      <c r="D1819">
        <v>27</v>
      </c>
      <c r="F1819">
        <v>4</v>
      </c>
    </row>
    <row r="1820" spans="3:6">
      <c r="C1820">
        <v>5999.97</v>
      </c>
      <c r="D1820">
        <v>27</v>
      </c>
      <c r="F1820">
        <v>104</v>
      </c>
    </row>
    <row r="1821" spans="3:6">
      <c r="C1821">
        <v>5999.97</v>
      </c>
      <c r="D1821">
        <v>27</v>
      </c>
      <c r="F1821">
        <v>111</v>
      </c>
    </row>
    <row r="1822" spans="3:6">
      <c r="C1822">
        <v>2148.89</v>
      </c>
      <c r="D1822">
        <v>110</v>
      </c>
      <c r="F1822">
        <v>124</v>
      </c>
    </row>
    <row r="1823" spans="3:6">
      <c r="C1823">
        <v>1752.44</v>
      </c>
      <c r="D1823">
        <v>59</v>
      </c>
      <c r="F1823">
        <v>4</v>
      </c>
    </row>
    <row r="1824" spans="3:6">
      <c r="C1824">
        <v>1620.18</v>
      </c>
      <c r="D1824">
        <v>13</v>
      </c>
      <c r="F1824">
        <v>28.2</v>
      </c>
    </row>
    <row r="1825" spans="3:6">
      <c r="C1825">
        <v>1537.52</v>
      </c>
      <c r="D1825">
        <v>0</v>
      </c>
      <c r="F1825">
        <v>13</v>
      </c>
    </row>
    <row r="1826" spans="3:6">
      <c r="C1826">
        <v>98</v>
      </c>
      <c r="D1826">
        <v>0</v>
      </c>
      <c r="F1826">
        <v>30.4</v>
      </c>
    </row>
    <row r="1827" spans="3:6">
      <c r="C1827">
        <v>98</v>
      </c>
      <c r="D1827">
        <v>0</v>
      </c>
      <c r="F1827">
        <v>43.8</v>
      </c>
    </row>
    <row r="1828" spans="3:6">
      <c r="C1828">
        <v>98</v>
      </c>
      <c r="D1828">
        <v>0</v>
      </c>
      <c r="F1828">
        <v>43.8</v>
      </c>
    </row>
    <row r="1829" spans="3:6">
      <c r="C1829">
        <v>98</v>
      </c>
      <c r="D1829">
        <v>0</v>
      </c>
      <c r="F1829">
        <v>40.5</v>
      </c>
    </row>
    <row r="1830" spans="3:6">
      <c r="C1830">
        <v>104.7</v>
      </c>
      <c r="D1830">
        <v>29</v>
      </c>
      <c r="F1830">
        <v>31.3</v>
      </c>
    </row>
    <row r="1831" spans="3:6">
      <c r="C1831">
        <v>362.92</v>
      </c>
      <c r="D1831">
        <v>25</v>
      </c>
      <c r="F1831">
        <v>8.8000000000000007</v>
      </c>
    </row>
    <row r="1832" spans="3:6">
      <c r="C1832">
        <v>362.92</v>
      </c>
      <c r="D1832">
        <v>0</v>
      </c>
      <c r="F1832">
        <v>8.8000000000000007</v>
      </c>
    </row>
    <row r="1833" spans="3:6">
      <c r="C1833">
        <v>324.39999999999998</v>
      </c>
      <c r="D1833">
        <v>25</v>
      </c>
      <c r="F1833">
        <v>99</v>
      </c>
    </row>
    <row r="1834" spans="3:6">
      <c r="C1834">
        <v>362.92</v>
      </c>
      <c r="D1834">
        <v>0</v>
      </c>
      <c r="F1834">
        <v>105</v>
      </c>
    </row>
    <row r="1835" spans="3:6">
      <c r="C1835">
        <v>362.92</v>
      </c>
      <c r="D1835">
        <v>0</v>
      </c>
      <c r="F1835">
        <v>127.6</v>
      </c>
    </row>
    <row r="1836" spans="3:6">
      <c r="C1836">
        <v>116</v>
      </c>
      <c r="D1836">
        <v>70</v>
      </c>
      <c r="F1836">
        <v>75</v>
      </c>
    </row>
    <row r="1837" spans="3:6">
      <c r="C1837">
        <v>116</v>
      </c>
      <c r="D1837">
        <v>70</v>
      </c>
      <c r="F1837">
        <v>35.299999999999997</v>
      </c>
    </row>
    <row r="1838" spans="3:6">
      <c r="C1838">
        <v>116</v>
      </c>
      <c r="D1838">
        <v>70</v>
      </c>
      <c r="F1838">
        <v>35.299999999999997</v>
      </c>
    </row>
    <row r="1839" spans="3:6">
      <c r="C1839">
        <v>126</v>
      </c>
      <c r="D1839">
        <v>55</v>
      </c>
      <c r="F1839">
        <v>30.3</v>
      </c>
    </row>
    <row r="1840" spans="3:6">
      <c r="C1840">
        <v>193.43</v>
      </c>
      <c r="D1840">
        <v>35</v>
      </c>
      <c r="F1840">
        <v>5.3</v>
      </c>
    </row>
    <row r="1841" spans="3:6">
      <c r="C1841">
        <v>233.52</v>
      </c>
      <c r="D1841">
        <v>5</v>
      </c>
      <c r="F1841">
        <v>18.399999999999999</v>
      </c>
    </row>
    <row r="1842" spans="3:6">
      <c r="C1842">
        <v>247.88</v>
      </c>
      <c r="D1842">
        <v>5</v>
      </c>
      <c r="F1842">
        <v>23.8</v>
      </c>
    </row>
    <row r="1843" spans="3:6">
      <c r="C1843">
        <v>362.92</v>
      </c>
      <c r="D1843">
        <v>1.8</v>
      </c>
      <c r="F1843">
        <v>56</v>
      </c>
    </row>
    <row r="1844" spans="3:6">
      <c r="C1844">
        <v>362.92</v>
      </c>
      <c r="D1844">
        <v>1.8</v>
      </c>
      <c r="F1844">
        <v>88.8</v>
      </c>
    </row>
    <row r="1845" spans="3:6">
      <c r="C1845">
        <v>362.92</v>
      </c>
      <c r="D1845">
        <v>1.8</v>
      </c>
      <c r="F1845">
        <v>73.8</v>
      </c>
    </row>
    <row r="1846" spans="3:6">
      <c r="C1846">
        <v>303.22000000000003</v>
      </c>
      <c r="D1846">
        <v>195</v>
      </c>
      <c r="F1846">
        <v>88.8</v>
      </c>
    </row>
    <row r="1847" spans="3:6">
      <c r="C1847">
        <v>129.97</v>
      </c>
      <c r="D1847">
        <v>115</v>
      </c>
      <c r="F1847">
        <v>8.8000000000000007</v>
      </c>
    </row>
    <row r="1848" spans="3:6">
      <c r="C1848">
        <v>105.44</v>
      </c>
      <c r="D1848">
        <v>47</v>
      </c>
      <c r="F1848">
        <v>36.1</v>
      </c>
    </row>
    <row r="1849" spans="3:6">
      <c r="C1849">
        <v>98</v>
      </c>
      <c r="D1849">
        <v>1</v>
      </c>
      <c r="F1849">
        <v>21.3</v>
      </c>
    </row>
    <row r="1850" spans="3:6">
      <c r="C1850">
        <v>1620.18</v>
      </c>
      <c r="D1850">
        <v>0</v>
      </c>
      <c r="F1850">
        <v>5</v>
      </c>
    </row>
    <row r="1851" spans="3:6">
      <c r="C1851">
        <v>1620.18</v>
      </c>
      <c r="D1851">
        <v>0</v>
      </c>
      <c r="F1851">
        <v>5</v>
      </c>
    </row>
    <row r="1852" spans="3:6">
      <c r="C1852">
        <v>1620.18</v>
      </c>
      <c r="D1852">
        <v>0</v>
      </c>
      <c r="F1852">
        <v>5</v>
      </c>
    </row>
    <row r="1853" spans="3:6">
      <c r="C1853">
        <v>1620.18</v>
      </c>
      <c r="D1853">
        <v>0</v>
      </c>
      <c r="F1853">
        <v>5</v>
      </c>
    </row>
    <row r="1854" spans="3:6">
      <c r="C1854">
        <v>1730.95</v>
      </c>
      <c r="D1854">
        <v>29</v>
      </c>
      <c r="F1854">
        <v>19.2</v>
      </c>
    </row>
    <row r="1855" spans="3:6">
      <c r="C1855">
        <v>5999.97</v>
      </c>
      <c r="D1855">
        <v>25</v>
      </c>
      <c r="F1855">
        <v>13.6</v>
      </c>
    </row>
    <row r="1856" spans="3:6">
      <c r="C1856">
        <v>5999.97</v>
      </c>
      <c r="D1856">
        <v>0</v>
      </c>
      <c r="F1856">
        <v>13.6</v>
      </c>
    </row>
    <row r="1857" spans="3:6">
      <c r="C1857">
        <v>5363.14</v>
      </c>
      <c r="D1857">
        <v>25</v>
      </c>
      <c r="F1857">
        <v>75</v>
      </c>
    </row>
    <row r="1858" spans="3:6">
      <c r="C1858">
        <v>5999.97</v>
      </c>
      <c r="D1858">
        <v>0</v>
      </c>
      <c r="F1858">
        <v>48</v>
      </c>
    </row>
    <row r="1859" spans="3:6">
      <c r="C1859">
        <v>5999.97</v>
      </c>
      <c r="D1859">
        <v>0</v>
      </c>
      <c r="F1859">
        <v>108</v>
      </c>
    </row>
    <row r="1860" spans="3:6">
      <c r="C1860">
        <v>1917.77</v>
      </c>
      <c r="D1860">
        <v>70</v>
      </c>
      <c r="F1860">
        <v>5.4</v>
      </c>
    </row>
    <row r="1861" spans="3:6">
      <c r="C1861">
        <v>1917.77</v>
      </c>
      <c r="D1861">
        <v>70</v>
      </c>
      <c r="F1861">
        <v>8.3000000000000007</v>
      </c>
    </row>
    <row r="1862" spans="3:6">
      <c r="C1862">
        <v>1917.77</v>
      </c>
      <c r="D1862">
        <v>70</v>
      </c>
      <c r="F1862">
        <v>5.7</v>
      </c>
    </row>
    <row r="1863" spans="3:6">
      <c r="C1863">
        <v>2083.1</v>
      </c>
      <c r="D1863">
        <v>55</v>
      </c>
      <c r="F1863">
        <v>5.7</v>
      </c>
    </row>
    <row r="1864" spans="3:6">
      <c r="C1864">
        <v>3197.88</v>
      </c>
      <c r="D1864">
        <v>35</v>
      </c>
      <c r="F1864">
        <v>5.7</v>
      </c>
    </row>
    <row r="1865" spans="3:6">
      <c r="C1865">
        <v>3860.67</v>
      </c>
      <c r="D1865">
        <v>5</v>
      </c>
      <c r="F1865">
        <v>13.8</v>
      </c>
    </row>
    <row r="1866" spans="3:6">
      <c r="C1866">
        <v>4098.08</v>
      </c>
      <c r="D1866">
        <v>5</v>
      </c>
      <c r="F1866">
        <v>14.2</v>
      </c>
    </row>
    <row r="1867" spans="3:6">
      <c r="C1867">
        <v>5999.97</v>
      </c>
      <c r="D1867">
        <v>1.8</v>
      </c>
      <c r="F1867">
        <v>60.6</v>
      </c>
    </row>
    <row r="1868" spans="3:6">
      <c r="C1868">
        <v>5999.97</v>
      </c>
      <c r="D1868">
        <v>1.8</v>
      </c>
      <c r="F1868">
        <v>93.6</v>
      </c>
    </row>
    <row r="1869" spans="3:6">
      <c r="C1869">
        <v>5999.97</v>
      </c>
      <c r="D1869">
        <v>1.8</v>
      </c>
      <c r="F1869">
        <v>78.599999999999994</v>
      </c>
    </row>
    <row r="1870" spans="3:6">
      <c r="C1870">
        <v>5012.9799999999996</v>
      </c>
      <c r="D1870">
        <v>195</v>
      </c>
      <c r="F1870">
        <v>93.6</v>
      </c>
    </row>
    <row r="1871" spans="3:6">
      <c r="C1871">
        <v>2148.73</v>
      </c>
      <c r="D1871">
        <v>115</v>
      </c>
      <c r="F1871">
        <v>8.6</v>
      </c>
    </row>
    <row r="1872" spans="3:6">
      <c r="C1872">
        <v>1743.19</v>
      </c>
      <c r="D1872">
        <v>47</v>
      </c>
      <c r="F1872">
        <v>32.200000000000003</v>
      </c>
    </row>
    <row r="1873" spans="3:6">
      <c r="C1873">
        <v>1620.18</v>
      </c>
      <c r="D1873">
        <v>1</v>
      </c>
      <c r="F1873">
        <v>16.5</v>
      </c>
    </row>
    <row r="1874" spans="3:6">
      <c r="C1874">
        <v>105.24</v>
      </c>
      <c r="D1874">
        <v>0</v>
      </c>
      <c r="F1874">
        <v>7.4</v>
      </c>
    </row>
    <row r="1875" spans="3:6">
      <c r="C1875">
        <v>105.99</v>
      </c>
      <c r="D1875">
        <v>0</v>
      </c>
      <c r="F1875">
        <v>7.4</v>
      </c>
    </row>
    <row r="1876" spans="3:6">
      <c r="C1876">
        <v>105.99</v>
      </c>
      <c r="D1876">
        <v>0</v>
      </c>
      <c r="F1876">
        <v>7.4</v>
      </c>
    </row>
    <row r="1877" spans="3:6">
      <c r="C1877">
        <v>105.99</v>
      </c>
      <c r="D1877">
        <v>0</v>
      </c>
      <c r="F1877">
        <v>7.4</v>
      </c>
    </row>
    <row r="1878" spans="3:6">
      <c r="C1878">
        <v>105.99</v>
      </c>
      <c r="D1878">
        <v>5</v>
      </c>
      <c r="F1878">
        <v>17.399999999999999</v>
      </c>
    </row>
    <row r="1879" spans="3:6">
      <c r="C1879">
        <v>328.97</v>
      </c>
      <c r="D1879">
        <v>25</v>
      </c>
      <c r="F1879">
        <v>17.399999999999999</v>
      </c>
    </row>
    <row r="1880" spans="3:6">
      <c r="C1880">
        <v>318.83999999999997</v>
      </c>
      <c r="D1880">
        <v>0</v>
      </c>
      <c r="F1880">
        <v>17.399999999999999</v>
      </c>
    </row>
    <row r="1881" spans="3:6">
      <c r="C1881">
        <v>192</v>
      </c>
      <c r="D1881">
        <v>80</v>
      </c>
      <c r="F1881">
        <v>17.399999999999999</v>
      </c>
    </row>
    <row r="1882" spans="3:6">
      <c r="C1882">
        <v>161</v>
      </c>
      <c r="D1882">
        <v>80</v>
      </c>
      <c r="F1882">
        <v>17.399999999999999</v>
      </c>
    </row>
    <row r="1883" spans="3:6">
      <c r="C1883">
        <v>160.99</v>
      </c>
      <c r="D1883">
        <v>85</v>
      </c>
      <c r="F1883">
        <v>7.4</v>
      </c>
    </row>
    <row r="1884" spans="3:6">
      <c r="C1884">
        <v>116</v>
      </c>
      <c r="D1884">
        <v>17.3</v>
      </c>
      <c r="F1884">
        <v>3.5</v>
      </c>
    </row>
    <row r="1885" spans="3:6">
      <c r="C1885">
        <v>106</v>
      </c>
      <c r="D1885">
        <v>17.3</v>
      </c>
      <c r="F1885">
        <v>3.4</v>
      </c>
    </row>
    <row r="1886" spans="3:6">
      <c r="C1886">
        <v>106</v>
      </c>
      <c r="D1886">
        <v>17.3</v>
      </c>
      <c r="F1886">
        <v>0.4</v>
      </c>
    </row>
    <row r="1887" spans="3:6">
      <c r="C1887">
        <v>116</v>
      </c>
      <c r="D1887">
        <v>17.3</v>
      </c>
      <c r="F1887">
        <v>0.4</v>
      </c>
    </row>
    <row r="1888" spans="3:6">
      <c r="C1888">
        <v>120.99</v>
      </c>
      <c r="D1888">
        <v>24.3</v>
      </c>
      <c r="F1888">
        <v>2.4</v>
      </c>
    </row>
    <row r="1889" spans="3:6">
      <c r="C1889">
        <v>121</v>
      </c>
      <c r="D1889">
        <v>22.3</v>
      </c>
      <c r="F1889">
        <v>2.4</v>
      </c>
    </row>
    <row r="1890" spans="3:6">
      <c r="C1890">
        <v>116</v>
      </c>
      <c r="D1890">
        <v>22.3</v>
      </c>
      <c r="F1890">
        <v>32.4</v>
      </c>
    </row>
    <row r="1891" spans="3:6">
      <c r="C1891">
        <v>356.91</v>
      </c>
      <c r="D1891">
        <v>21.8</v>
      </c>
      <c r="F1891">
        <v>15.5</v>
      </c>
    </row>
    <row r="1892" spans="3:6">
      <c r="C1892">
        <v>356.91</v>
      </c>
      <c r="D1892">
        <v>1.8</v>
      </c>
      <c r="F1892">
        <v>15.5</v>
      </c>
    </row>
    <row r="1893" spans="3:6">
      <c r="C1893">
        <v>356.91</v>
      </c>
      <c r="D1893">
        <v>1.8</v>
      </c>
      <c r="F1893">
        <v>15.5</v>
      </c>
    </row>
    <row r="1894" spans="3:6">
      <c r="C1894">
        <v>356.91</v>
      </c>
      <c r="D1894">
        <v>1.8</v>
      </c>
      <c r="F1894">
        <v>15.5</v>
      </c>
    </row>
    <row r="1895" spans="3:6">
      <c r="C1895">
        <v>353.24</v>
      </c>
      <c r="D1895">
        <v>0</v>
      </c>
      <c r="F1895">
        <v>15.5</v>
      </c>
    </row>
    <row r="1896" spans="3:6">
      <c r="C1896">
        <v>112.38</v>
      </c>
      <c r="D1896">
        <v>0</v>
      </c>
      <c r="F1896">
        <v>7.4</v>
      </c>
    </row>
    <row r="1897" spans="3:6">
      <c r="C1897">
        <v>105.99</v>
      </c>
      <c r="D1897">
        <v>0</v>
      </c>
      <c r="F1897">
        <v>7.4</v>
      </c>
    </row>
    <row r="1898" spans="3:6">
      <c r="C1898">
        <v>1769.17</v>
      </c>
      <c r="D1898">
        <v>0</v>
      </c>
      <c r="F1898">
        <v>7.4</v>
      </c>
    </row>
    <row r="1899" spans="3:6">
      <c r="C1899">
        <v>1781.78</v>
      </c>
      <c r="D1899">
        <v>0</v>
      </c>
      <c r="F1899">
        <v>7.4</v>
      </c>
    </row>
    <row r="1900" spans="3:6">
      <c r="C1900">
        <v>1781.78</v>
      </c>
      <c r="D1900">
        <v>0</v>
      </c>
      <c r="F1900">
        <v>7.4</v>
      </c>
    </row>
    <row r="1901" spans="3:6">
      <c r="C1901">
        <v>1781.78</v>
      </c>
      <c r="D1901">
        <v>0</v>
      </c>
      <c r="F1901">
        <v>7.4</v>
      </c>
    </row>
    <row r="1902" spans="3:6">
      <c r="C1902">
        <v>1781.78</v>
      </c>
      <c r="D1902">
        <v>5</v>
      </c>
      <c r="F1902">
        <v>17.399999999999999</v>
      </c>
    </row>
    <row r="1903" spans="3:6">
      <c r="C1903">
        <v>5530.25</v>
      </c>
      <c r="D1903">
        <v>25</v>
      </c>
      <c r="F1903">
        <v>17.399999999999999</v>
      </c>
    </row>
    <row r="1904" spans="3:6">
      <c r="C1904">
        <v>5359.96</v>
      </c>
      <c r="D1904">
        <v>0</v>
      </c>
      <c r="F1904">
        <v>17.399999999999999</v>
      </c>
    </row>
    <row r="1905" spans="3:6">
      <c r="C1905">
        <v>3227.67</v>
      </c>
      <c r="D1905">
        <v>80</v>
      </c>
      <c r="F1905">
        <v>17.399999999999999</v>
      </c>
    </row>
    <row r="1906" spans="3:6">
      <c r="C1906">
        <v>2706.54</v>
      </c>
      <c r="D1906">
        <v>80</v>
      </c>
      <c r="F1906">
        <v>17.399999999999999</v>
      </c>
    </row>
    <row r="1907" spans="3:6">
      <c r="C1907">
        <v>2706.37</v>
      </c>
      <c r="D1907">
        <v>85</v>
      </c>
      <c r="F1907">
        <v>7.4</v>
      </c>
    </row>
    <row r="1908" spans="3:6">
      <c r="C1908">
        <v>1950.05</v>
      </c>
      <c r="D1908">
        <v>17.3</v>
      </c>
      <c r="F1908">
        <v>3.5</v>
      </c>
    </row>
    <row r="1909" spans="3:6">
      <c r="C1909">
        <v>1781.94</v>
      </c>
      <c r="D1909">
        <v>17.3</v>
      </c>
      <c r="F1909">
        <v>3.4</v>
      </c>
    </row>
    <row r="1910" spans="3:6">
      <c r="C1910">
        <v>1781.94</v>
      </c>
      <c r="D1910">
        <v>17.3</v>
      </c>
      <c r="F1910">
        <v>0.4</v>
      </c>
    </row>
    <row r="1911" spans="3:6">
      <c r="C1911">
        <v>1950.05</v>
      </c>
      <c r="D1911">
        <v>17.3</v>
      </c>
      <c r="F1911">
        <v>0.4</v>
      </c>
    </row>
    <row r="1912" spans="3:6">
      <c r="C1912">
        <v>2033.94</v>
      </c>
      <c r="D1912">
        <v>24.3</v>
      </c>
      <c r="F1912">
        <v>2.4</v>
      </c>
    </row>
    <row r="1913" spans="3:6">
      <c r="C1913">
        <v>2034.11</v>
      </c>
      <c r="D1913">
        <v>22.3</v>
      </c>
      <c r="F1913">
        <v>2.4</v>
      </c>
    </row>
    <row r="1914" spans="3:6">
      <c r="C1914">
        <v>1950.05</v>
      </c>
      <c r="D1914">
        <v>22.3</v>
      </c>
      <c r="F1914">
        <v>32.4</v>
      </c>
    </row>
    <row r="1915" spans="3:6">
      <c r="C1915">
        <v>5999.94</v>
      </c>
      <c r="D1915">
        <v>21.8</v>
      </c>
      <c r="F1915">
        <v>15.4</v>
      </c>
    </row>
    <row r="1916" spans="3:6">
      <c r="C1916">
        <v>5999.94</v>
      </c>
      <c r="D1916">
        <v>1.8</v>
      </c>
      <c r="F1916">
        <v>15.4</v>
      </c>
    </row>
    <row r="1917" spans="3:6">
      <c r="C1917">
        <v>5999.94</v>
      </c>
      <c r="D1917">
        <v>1.8</v>
      </c>
      <c r="F1917">
        <v>15.4</v>
      </c>
    </row>
    <row r="1918" spans="3:6">
      <c r="C1918">
        <v>5999.94</v>
      </c>
      <c r="D1918">
        <v>1.8</v>
      </c>
      <c r="F1918">
        <v>15.4</v>
      </c>
    </row>
    <row r="1919" spans="3:6">
      <c r="C1919">
        <v>5938.25</v>
      </c>
      <c r="D1919">
        <v>0</v>
      </c>
      <c r="F1919">
        <v>15.4</v>
      </c>
    </row>
    <row r="1920" spans="3:6">
      <c r="C1920">
        <v>1889.2</v>
      </c>
      <c r="D1920">
        <v>0</v>
      </c>
      <c r="F1920">
        <v>52</v>
      </c>
    </row>
    <row r="1921" spans="3:6">
      <c r="C1921">
        <v>1781.78</v>
      </c>
      <c r="D1921">
        <v>0</v>
      </c>
      <c r="F1921">
        <v>7.4</v>
      </c>
    </row>
    <row r="1922" spans="3:6">
      <c r="C1922">
        <v>103.17</v>
      </c>
      <c r="D1922">
        <v>31</v>
      </c>
      <c r="F1922">
        <v>7</v>
      </c>
    </row>
    <row r="1923" spans="3:6">
      <c r="C1923">
        <v>105.99</v>
      </c>
      <c r="D1923">
        <v>31</v>
      </c>
      <c r="F1923">
        <v>7</v>
      </c>
    </row>
    <row r="1924" spans="3:6">
      <c r="C1924">
        <v>105.99</v>
      </c>
      <c r="D1924">
        <v>31</v>
      </c>
      <c r="F1924">
        <v>7</v>
      </c>
    </row>
    <row r="1925" spans="3:6">
      <c r="C1925">
        <v>102.9</v>
      </c>
      <c r="D1925">
        <v>45.7</v>
      </c>
      <c r="F1925">
        <v>7</v>
      </c>
    </row>
    <row r="1926" spans="3:6">
      <c r="C1926">
        <v>105.58</v>
      </c>
      <c r="D1926">
        <v>36</v>
      </c>
      <c r="F1926">
        <v>20.3</v>
      </c>
    </row>
    <row r="1927" spans="3:6">
      <c r="C1927">
        <v>354.4</v>
      </c>
      <c r="D1927">
        <v>25</v>
      </c>
      <c r="F1927">
        <v>57.2</v>
      </c>
    </row>
    <row r="1928" spans="3:6">
      <c r="C1928">
        <v>332.56</v>
      </c>
      <c r="D1928">
        <v>0</v>
      </c>
      <c r="F1928">
        <v>67.2</v>
      </c>
    </row>
    <row r="1929" spans="3:6">
      <c r="C1929">
        <v>192</v>
      </c>
      <c r="D1929">
        <v>55</v>
      </c>
      <c r="F1929">
        <v>134</v>
      </c>
    </row>
    <row r="1930" spans="3:6">
      <c r="C1930">
        <v>161</v>
      </c>
      <c r="D1930">
        <v>75</v>
      </c>
      <c r="F1930">
        <v>45</v>
      </c>
    </row>
    <row r="1931" spans="3:6">
      <c r="C1931">
        <v>161</v>
      </c>
      <c r="D1931">
        <v>75</v>
      </c>
      <c r="F1931">
        <v>110.3</v>
      </c>
    </row>
    <row r="1932" spans="3:6">
      <c r="C1932">
        <v>121</v>
      </c>
      <c r="D1932">
        <v>27.8</v>
      </c>
      <c r="F1932">
        <v>8.3000000000000007</v>
      </c>
    </row>
    <row r="1933" spans="3:6">
      <c r="C1933">
        <v>121</v>
      </c>
      <c r="D1933">
        <v>27.8</v>
      </c>
      <c r="F1933">
        <v>8.3000000000000007</v>
      </c>
    </row>
    <row r="1934" spans="3:6">
      <c r="C1934">
        <v>121</v>
      </c>
      <c r="D1934">
        <v>27.8</v>
      </c>
      <c r="F1934">
        <v>8.3000000000000007</v>
      </c>
    </row>
    <row r="1935" spans="3:6">
      <c r="C1935">
        <v>121</v>
      </c>
      <c r="D1935">
        <v>27.8</v>
      </c>
      <c r="F1935">
        <v>8.3000000000000007</v>
      </c>
    </row>
    <row r="1936" spans="3:6">
      <c r="C1936">
        <v>131</v>
      </c>
      <c r="D1936">
        <v>35.799999999999997</v>
      </c>
      <c r="F1936">
        <v>10.3</v>
      </c>
    </row>
    <row r="1937" spans="3:6">
      <c r="C1937">
        <v>205.14</v>
      </c>
      <c r="D1937">
        <v>35.799999999999997</v>
      </c>
      <c r="F1937">
        <v>10.7</v>
      </c>
    </row>
    <row r="1938" spans="3:6">
      <c r="C1938">
        <v>121</v>
      </c>
      <c r="D1938">
        <v>35.799999999999997</v>
      </c>
      <c r="F1938">
        <v>26.2</v>
      </c>
    </row>
    <row r="1939" spans="3:6">
      <c r="C1939">
        <v>364.74</v>
      </c>
      <c r="D1939">
        <v>1.8</v>
      </c>
      <c r="F1939">
        <v>43</v>
      </c>
    </row>
    <row r="1940" spans="3:6">
      <c r="C1940">
        <v>364.74</v>
      </c>
      <c r="D1940">
        <v>1.8</v>
      </c>
      <c r="F1940">
        <v>95.3</v>
      </c>
    </row>
    <row r="1941" spans="3:6">
      <c r="C1941">
        <v>364.74</v>
      </c>
      <c r="D1941">
        <v>1.8</v>
      </c>
      <c r="F1941">
        <v>80.3</v>
      </c>
    </row>
    <row r="1942" spans="3:6">
      <c r="C1942">
        <v>364.74</v>
      </c>
      <c r="D1942">
        <v>1.8</v>
      </c>
      <c r="F1942">
        <v>95.3</v>
      </c>
    </row>
    <row r="1943" spans="3:6">
      <c r="C1943">
        <v>364.74</v>
      </c>
      <c r="D1943">
        <v>1.8</v>
      </c>
      <c r="F1943">
        <v>15.3</v>
      </c>
    </row>
    <row r="1944" spans="3:6">
      <c r="C1944">
        <v>106</v>
      </c>
      <c r="D1944">
        <v>0</v>
      </c>
      <c r="F1944">
        <v>79.599999999999994</v>
      </c>
    </row>
    <row r="1945" spans="3:6">
      <c r="C1945">
        <v>104.92</v>
      </c>
      <c r="D1945">
        <v>20</v>
      </c>
      <c r="F1945">
        <v>32.700000000000003</v>
      </c>
    </row>
    <row r="1946" spans="3:6">
      <c r="C1946">
        <v>1697.16</v>
      </c>
      <c r="D1946">
        <v>31</v>
      </c>
      <c r="F1946">
        <v>5.4</v>
      </c>
    </row>
    <row r="1947" spans="3:6">
      <c r="C1947">
        <v>1743.55</v>
      </c>
      <c r="D1947">
        <v>31</v>
      </c>
      <c r="F1947">
        <v>5.4</v>
      </c>
    </row>
    <row r="1948" spans="3:6">
      <c r="C1948">
        <v>1743.55</v>
      </c>
      <c r="D1948">
        <v>31</v>
      </c>
      <c r="F1948">
        <v>5.4</v>
      </c>
    </row>
    <row r="1949" spans="3:6">
      <c r="C1949">
        <v>1692.72</v>
      </c>
      <c r="D1949">
        <v>45.7</v>
      </c>
      <c r="F1949">
        <v>5.4</v>
      </c>
    </row>
    <row r="1950" spans="3:6">
      <c r="C1950">
        <v>1736.8</v>
      </c>
      <c r="D1950">
        <v>36</v>
      </c>
      <c r="F1950">
        <v>135</v>
      </c>
    </row>
    <row r="1951" spans="3:6">
      <c r="C1951">
        <v>5829.92</v>
      </c>
      <c r="D1951">
        <v>25</v>
      </c>
      <c r="F1951">
        <v>20</v>
      </c>
    </row>
    <row r="1952" spans="3:6">
      <c r="C1952">
        <v>5470.65</v>
      </c>
      <c r="D1952">
        <v>0</v>
      </c>
      <c r="F1952">
        <v>25</v>
      </c>
    </row>
    <row r="1953" spans="3:6">
      <c r="C1953">
        <v>3158.42</v>
      </c>
      <c r="D1953">
        <v>55</v>
      </c>
      <c r="F1953">
        <v>55</v>
      </c>
    </row>
    <row r="1954" spans="3:6">
      <c r="C1954">
        <v>2648.47</v>
      </c>
      <c r="D1954">
        <v>75</v>
      </c>
      <c r="F1954">
        <v>45</v>
      </c>
    </row>
    <row r="1955" spans="3:6">
      <c r="C1955">
        <v>2648.47</v>
      </c>
      <c r="D1955">
        <v>75</v>
      </c>
      <c r="F1955">
        <v>88.7</v>
      </c>
    </row>
    <row r="1956" spans="3:6">
      <c r="C1956">
        <v>1990.46</v>
      </c>
      <c r="D1956">
        <v>27.8</v>
      </c>
      <c r="F1956">
        <v>8.6999999999999993</v>
      </c>
    </row>
    <row r="1957" spans="3:6">
      <c r="C1957">
        <v>1990.46</v>
      </c>
      <c r="D1957">
        <v>27.8</v>
      </c>
      <c r="F1957">
        <v>8.6999999999999993</v>
      </c>
    </row>
    <row r="1958" spans="3:6">
      <c r="C1958">
        <v>1990.46</v>
      </c>
      <c r="D1958">
        <v>27.8</v>
      </c>
      <c r="F1958">
        <v>8.6999999999999993</v>
      </c>
    </row>
    <row r="1959" spans="3:6">
      <c r="C1959">
        <v>1990.46</v>
      </c>
      <c r="D1959">
        <v>27.8</v>
      </c>
      <c r="F1959">
        <v>8.6999999999999993</v>
      </c>
    </row>
    <row r="1960" spans="3:6">
      <c r="C1960">
        <v>2154.96</v>
      </c>
      <c r="D1960">
        <v>35.799999999999997</v>
      </c>
      <c r="F1960">
        <v>8.6999999999999993</v>
      </c>
    </row>
    <row r="1961" spans="3:6">
      <c r="C1961">
        <v>3374.57</v>
      </c>
      <c r="D1961">
        <v>35.799999999999997</v>
      </c>
      <c r="F1961">
        <v>14.1</v>
      </c>
    </row>
    <row r="1962" spans="3:6">
      <c r="C1962">
        <v>1990.46</v>
      </c>
      <c r="D1962">
        <v>35.799999999999997</v>
      </c>
      <c r="F1962">
        <v>34.6</v>
      </c>
    </row>
    <row r="1963" spans="3:6">
      <c r="C1963">
        <v>6000.01</v>
      </c>
      <c r="D1963">
        <v>1.8</v>
      </c>
      <c r="F1963">
        <v>15</v>
      </c>
    </row>
    <row r="1964" spans="3:6">
      <c r="C1964">
        <v>6000.01</v>
      </c>
      <c r="D1964">
        <v>1.8</v>
      </c>
      <c r="F1964">
        <v>85</v>
      </c>
    </row>
    <row r="1965" spans="3:6">
      <c r="C1965">
        <v>6000.01</v>
      </c>
      <c r="D1965">
        <v>1.8</v>
      </c>
      <c r="F1965">
        <v>45</v>
      </c>
    </row>
    <row r="1966" spans="3:6">
      <c r="C1966">
        <v>6000.01</v>
      </c>
      <c r="D1966">
        <v>1.8</v>
      </c>
      <c r="F1966">
        <v>50</v>
      </c>
    </row>
    <row r="1967" spans="3:6">
      <c r="C1967">
        <v>6000.01</v>
      </c>
      <c r="D1967">
        <v>1.8</v>
      </c>
      <c r="F1967">
        <v>15</v>
      </c>
    </row>
    <row r="1968" spans="3:6">
      <c r="C1968">
        <v>1743.71</v>
      </c>
      <c r="D1968">
        <v>0</v>
      </c>
      <c r="F1968">
        <v>209.9</v>
      </c>
    </row>
    <row r="1969" spans="3:6">
      <c r="C1969">
        <v>1725.94</v>
      </c>
      <c r="D1969">
        <v>20</v>
      </c>
      <c r="F1969">
        <v>165</v>
      </c>
    </row>
    <row r="1970" spans="3:6">
      <c r="C1970">
        <v>168.95</v>
      </c>
      <c r="D1970">
        <v>31.5</v>
      </c>
      <c r="F1970">
        <v>10</v>
      </c>
    </row>
    <row r="1971" spans="3:6">
      <c r="C1971">
        <v>168.66</v>
      </c>
      <c r="D1971">
        <v>46.5</v>
      </c>
      <c r="F1971">
        <v>10</v>
      </c>
    </row>
    <row r="1972" spans="3:6">
      <c r="C1972">
        <v>168.66</v>
      </c>
      <c r="D1972">
        <v>46.4</v>
      </c>
      <c r="F1972">
        <v>10</v>
      </c>
    </row>
    <row r="1973" spans="3:6">
      <c r="C1973">
        <v>168.66</v>
      </c>
      <c r="D1973">
        <v>46.4</v>
      </c>
      <c r="F1973">
        <v>10</v>
      </c>
    </row>
    <row r="1974" spans="3:6">
      <c r="C1974">
        <v>116</v>
      </c>
      <c r="D1974">
        <v>85</v>
      </c>
      <c r="F1974">
        <v>75</v>
      </c>
    </row>
    <row r="1975" spans="3:6">
      <c r="C1975">
        <v>361.09</v>
      </c>
      <c r="D1975">
        <v>25</v>
      </c>
      <c r="F1975">
        <v>15</v>
      </c>
    </row>
    <row r="1976" spans="3:6">
      <c r="C1976">
        <v>96</v>
      </c>
      <c r="D1976">
        <v>119</v>
      </c>
      <c r="F1976">
        <v>15</v>
      </c>
    </row>
    <row r="1977" spans="3:6">
      <c r="C1977">
        <v>102.46</v>
      </c>
      <c r="D1977">
        <v>101.7</v>
      </c>
      <c r="F1977">
        <v>10</v>
      </c>
    </row>
    <row r="1978" spans="3:6">
      <c r="C1978">
        <v>104.06</v>
      </c>
      <c r="D1978">
        <v>106.7</v>
      </c>
      <c r="F1978">
        <v>10</v>
      </c>
    </row>
    <row r="1979" spans="3:6">
      <c r="C1979">
        <v>102.66</v>
      </c>
      <c r="D1979">
        <v>107.7</v>
      </c>
      <c r="F1979">
        <v>0</v>
      </c>
    </row>
    <row r="1980" spans="3:6">
      <c r="C1980">
        <v>54.9</v>
      </c>
      <c r="D1980">
        <v>113.2</v>
      </c>
      <c r="F1980">
        <v>0</v>
      </c>
    </row>
    <row r="1981" spans="3:6">
      <c r="C1981">
        <v>54.87</v>
      </c>
      <c r="D1981">
        <v>113.3</v>
      </c>
      <c r="F1981">
        <v>0</v>
      </c>
    </row>
    <row r="1982" spans="3:6">
      <c r="C1982">
        <v>54.77</v>
      </c>
      <c r="D1982">
        <v>113.2</v>
      </c>
      <c r="F1982">
        <v>0</v>
      </c>
    </row>
    <row r="1983" spans="3:6">
      <c r="C1983">
        <v>86</v>
      </c>
      <c r="D1983">
        <v>106.2</v>
      </c>
      <c r="F1983">
        <v>0</v>
      </c>
    </row>
    <row r="1984" spans="3:6">
      <c r="C1984">
        <v>95.99</v>
      </c>
      <c r="D1984">
        <v>100.8</v>
      </c>
      <c r="F1984">
        <v>10</v>
      </c>
    </row>
    <row r="1985" spans="3:6">
      <c r="C1985">
        <v>104.46</v>
      </c>
      <c r="D1985">
        <v>88.3</v>
      </c>
      <c r="F1985">
        <v>15</v>
      </c>
    </row>
    <row r="1986" spans="3:6">
      <c r="C1986">
        <v>96</v>
      </c>
      <c r="D1986">
        <v>105.7</v>
      </c>
      <c r="F1986">
        <v>25</v>
      </c>
    </row>
    <row r="1987" spans="3:6">
      <c r="C1987">
        <v>365.55</v>
      </c>
      <c r="D1987">
        <v>1.7</v>
      </c>
      <c r="F1987">
        <v>15</v>
      </c>
    </row>
    <row r="1988" spans="3:6">
      <c r="C1988">
        <v>365.55</v>
      </c>
      <c r="D1988">
        <v>1.7</v>
      </c>
      <c r="F1988">
        <v>35</v>
      </c>
    </row>
    <row r="1989" spans="3:6">
      <c r="C1989">
        <v>365.55</v>
      </c>
      <c r="D1989">
        <v>1.7</v>
      </c>
      <c r="F1989">
        <v>35</v>
      </c>
    </row>
    <row r="1990" spans="3:6">
      <c r="C1990">
        <v>365.55</v>
      </c>
      <c r="D1990">
        <v>1.7</v>
      </c>
      <c r="F1990">
        <v>35</v>
      </c>
    </row>
    <row r="1991" spans="3:6">
      <c r="C1991">
        <v>365.55</v>
      </c>
      <c r="D1991">
        <v>0</v>
      </c>
      <c r="F1991">
        <v>15</v>
      </c>
    </row>
    <row r="1992" spans="3:6">
      <c r="C1992">
        <v>165.8</v>
      </c>
      <c r="D1992">
        <v>0</v>
      </c>
      <c r="F1992">
        <v>165</v>
      </c>
    </row>
    <row r="1993" spans="3:6">
      <c r="C1993">
        <v>162.75</v>
      </c>
      <c r="D1993">
        <v>20</v>
      </c>
      <c r="F1993">
        <v>268</v>
      </c>
    </row>
    <row r="1994" spans="3:6">
      <c r="C1994">
        <v>2773.06</v>
      </c>
      <c r="D1994">
        <v>31.5</v>
      </c>
      <c r="F1994">
        <v>20</v>
      </c>
    </row>
    <row r="1995" spans="3:6">
      <c r="C1995">
        <v>2768.3</v>
      </c>
      <c r="D1995">
        <v>46.5</v>
      </c>
      <c r="F1995">
        <v>20</v>
      </c>
    </row>
    <row r="1996" spans="3:6">
      <c r="C1996">
        <v>2768.3</v>
      </c>
      <c r="D1996">
        <v>46.4</v>
      </c>
      <c r="F1996">
        <v>20</v>
      </c>
    </row>
    <row r="1997" spans="3:6">
      <c r="C1997">
        <v>2768.3</v>
      </c>
      <c r="D1997">
        <v>46.4</v>
      </c>
      <c r="F1997">
        <v>20</v>
      </c>
    </row>
    <row r="1998" spans="3:6">
      <c r="C1998">
        <v>1903.97</v>
      </c>
      <c r="D1998">
        <v>85</v>
      </c>
      <c r="F1998">
        <v>30</v>
      </c>
    </row>
    <row r="1999" spans="3:6">
      <c r="C1999">
        <v>5926.75</v>
      </c>
      <c r="D1999">
        <v>25</v>
      </c>
      <c r="F1999">
        <v>20</v>
      </c>
    </row>
    <row r="2000" spans="3:6">
      <c r="C2000">
        <v>1575.7</v>
      </c>
      <c r="D2000">
        <v>119</v>
      </c>
      <c r="F2000">
        <v>20</v>
      </c>
    </row>
    <row r="2001" spans="3:6">
      <c r="C2001">
        <v>1681.73</v>
      </c>
      <c r="D2001">
        <v>101.7</v>
      </c>
      <c r="F2001">
        <v>15</v>
      </c>
    </row>
    <row r="2002" spans="3:6">
      <c r="C2002">
        <v>1707.99</v>
      </c>
      <c r="D2002">
        <v>106.7</v>
      </c>
      <c r="F2002">
        <v>15</v>
      </c>
    </row>
    <row r="2003" spans="3:6">
      <c r="C2003">
        <v>1685.01</v>
      </c>
      <c r="D2003">
        <v>107.7</v>
      </c>
      <c r="F2003">
        <v>30.9</v>
      </c>
    </row>
    <row r="2004" spans="3:6">
      <c r="C2004">
        <v>901.1</v>
      </c>
      <c r="D2004">
        <v>113.2</v>
      </c>
      <c r="F2004">
        <v>80.8</v>
      </c>
    </row>
    <row r="2005" spans="3:6">
      <c r="C2005">
        <v>900.61</v>
      </c>
      <c r="D2005">
        <v>113.3</v>
      </c>
      <c r="F2005">
        <v>85.8</v>
      </c>
    </row>
    <row r="2006" spans="3:6">
      <c r="C2006">
        <v>898.97</v>
      </c>
      <c r="D2006">
        <v>113.2</v>
      </c>
      <c r="F2006">
        <v>85.8</v>
      </c>
    </row>
    <row r="2007" spans="3:6">
      <c r="C2007">
        <v>1411.56</v>
      </c>
      <c r="D2007">
        <v>106.2</v>
      </c>
      <c r="F2007">
        <v>90.8</v>
      </c>
    </row>
    <row r="2008" spans="3:6">
      <c r="C2008">
        <v>1575.53</v>
      </c>
      <c r="D2008">
        <v>100.8</v>
      </c>
      <c r="F2008">
        <v>105.6</v>
      </c>
    </row>
    <row r="2009" spans="3:6">
      <c r="C2009">
        <v>1714.55</v>
      </c>
      <c r="D2009">
        <v>88.3</v>
      </c>
      <c r="F2009">
        <v>95.8</v>
      </c>
    </row>
    <row r="2010" spans="3:6">
      <c r="C2010">
        <v>1575.7</v>
      </c>
      <c r="D2010">
        <v>105.7</v>
      </c>
      <c r="F2010">
        <v>55.9</v>
      </c>
    </row>
    <row r="2011" spans="3:6">
      <c r="C2011">
        <v>5999.95</v>
      </c>
      <c r="D2011">
        <v>1.7</v>
      </c>
      <c r="F2011">
        <v>30</v>
      </c>
    </row>
    <row r="2012" spans="3:6">
      <c r="C2012">
        <v>5999.95</v>
      </c>
      <c r="D2012">
        <v>1.7</v>
      </c>
      <c r="F2012">
        <v>20</v>
      </c>
    </row>
    <row r="2013" spans="3:6">
      <c r="C2013">
        <v>5999.95</v>
      </c>
      <c r="D2013">
        <v>1.7</v>
      </c>
      <c r="F2013">
        <v>20</v>
      </c>
    </row>
    <row r="2014" spans="3:6">
      <c r="C2014">
        <v>5999.95</v>
      </c>
      <c r="D2014">
        <v>1.7</v>
      </c>
      <c r="F2014">
        <v>20</v>
      </c>
    </row>
    <row r="2015" spans="3:6">
      <c r="C2015">
        <v>5999.95</v>
      </c>
      <c r="D2015">
        <v>0</v>
      </c>
      <c r="F2015">
        <v>28.7</v>
      </c>
    </row>
    <row r="2016" spans="3:6">
      <c r="C2016">
        <v>2721.36</v>
      </c>
      <c r="D2016">
        <v>0</v>
      </c>
      <c r="F2016">
        <v>115</v>
      </c>
    </row>
    <row r="2017" spans="3:6">
      <c r="C2017">
        <v>2671.3</v>
      </c>
      <c r="D2017">
        <v>20</v>
      </c>
      <c r="F2017">
        <v>115</v>
      </c>
    </row>
    <row r="2018" spans="3:6">
      <c r="C2018">
        <v>167.19</v>
      </c>
      <c r="D2018">
        <v>40</v>
      </c>
      <c r="F2018">
        <v>226</v>
      </c>
    </row>
    <row r="2019" spans="3:6">
      <c r="C2019">
        <v>171.68</v>
      </c>
      <c r="D2019">
        <v>40</v>
      </c>
      <c r="F2019">
        <v>226</v>
      </c>
    </row>
    <row r="2020" spans="3:6">
      <c r="C2020">
        <v>171.68</v>
      </c>
      <c r="D2020">
        <v>40</v>
      </c>
      <c r="F2020">
        <v>226</v>
      </c>
    </row>
    <row r="2021" spans="3:6">
      <c r="C2021">
        <v>171.68</v>
      </c>
      <c r="D2021">
        <v>40</v>
      </c>
      <c r="F2021">
        <v>226</v>
      </c>
    </row>
    <row r="2022" spans="3:6">
      <c r="C2022">
        <v>116</v>
      </c>
      <c r="D2022">
        <v>95</v>
      </c>
      <c r="F2022">
        <v>226</v>
      </c>
    </row>
    <row r="2023" spans="3:6">
      <c r="C2023">
        <v>361.14</v>
      </c>
      <c r="D2023">
        <v>25</v>
      </c>
      <c r="F2023">
        <v>68</v>
      </c>
    </row>
    <row r="2024" spans="3:6">
      <c r="C2024">
        <v>103.41</v>
      </c>
      <c r="D2024">
        <v>165</v>
      </c>
      <c r="F2024">
        <v>66</v>
      </c>
    </row>
    <row r="2025" spans="3:6">
      <c r="C2025">
        <v>192</v>
      </c>
      <c r="D2025">
        <v>67.599999999999994</v>
      </c>
      <c r="F2025">
        <v>60</v>
      </c>
    </row>
    <row r="2026" spans="3:6">
      <c r="C2026">
        <v>151</v>
      </c>
      <c r="D2026">
        <v>101.6</v>
      </c>
      <c r="F2026">
        <v>50</v>
      </c>
    </row>
    <row r="2027" spans="3:6">
      <c r="C2027">
        <v>126</v>
      </c>
      <c r="D2027">
        <v>101.6</v>
      </c>
      <c r="F2027">
        <v>81</v>
      </c>
    </row>
    <row r="2028" spans="3:6">
      <c r="C2028">
        <v>92.95</v>
      </c>
      <c r="D2028">
        <v>106.2</v>
      </c>
      <c r="F2028">
        <v>188.5</v>
      </c>
    </row>
    <row r="2029" spans="3:6">
      <c r="C2029">
        <v>92.95</v>
      </c>
      <c r="D2029">
        <v>106.2</v>
      </c>
      <c r="F2029">
        <v>188.5</v>
      </c>
    </row>
    <row r="2030" spans="3:6">
      <c r="C2030">
        <v>103.56</v>
      </c>
      <c r="D2030">
        <v>102.3</v>
      </c>
      <c r="F2030">
        <v>188.5</v>
      </c>
    </row>
    <row r="2031" spans="3:6">
      <c r="C2031">
        <v>105.99</v>
      </c>
      <c r="D2031">
        <v>98.3</v>
      </c>
      <c r="F2031">
        <v>188.5</v>
      </c>
    </row>
    <row r="2032" spans="3:6">
      <c r="C2032">
        <v>105.99</v>
      </c>
      <c r="D2032">
        <v>98.3</v>
      </c>
      <c r="F2032">
        <v>188.5</v>
      </c>
    </row>
    <row r="2033" spans="3:6">
      <c r="C2033">
        <v>106</v>
      </c>
      <c r="D2033">
        <v>103.6</v>
      </c>
      <c r="F2033">
        <v>118.6</v>
      </c>
    </row>
    <row r="2034" spans="3:6">
      <c r="C2034">
        <v>218.4</v>
      </c>
      <c r="D2034">
        <v>24.4</v>
      </c>
      <c r="F2034">
        <v>70</v>
      </c>
    </row>
    <row r="2035" spans="3:6">
      <c r="C2035">
        <v>367.24</v>
      </c>
      <c r="D2035">
        <v>1.6</v>
      </c>
      <c r="F2035">
        <v>54.5</v>
      </c>
    </row>
    <row r="2036" spans="3:6">
      <c r="C2036">
        <v>367.24</v>
      </c>
      <c r="D2036">
        <v>1.6</v>
      </c>
      <c r="F2036">
        <v>100</v>
      </c>
    </row>
    <row r="2037" spans="3:6">
      <c r="C2037">
        <v>367.24</v>
      </c>
      <c r="D2037">
        <v>1.6</v>
      </c>
      <c r="F2037">
        <v>80</v>
      </c>
    </row>
    <row r="2038" spans="3:6">
      <c r="C2038">
        <v>367.24</v>
      </c>
      <c r="D2038">
        <v>1.6</v>
      </c>
      <c r="F2038">
        <v>80</v>
      </c>
    </row>
    <row r="2039" spans="3:6">
      <c r="C2039">
        <v>367.24</v>
      </c>
      <c r="D2039">
        <v>1.6</v>
      </c>
      <c r="F2039">
        <v>50</v>
      </c>
    </row>
    <row r="2040" spans="3:6">
      <c r="C2040">
        <v>183.97</v>
      </c>
      <c r="D2040">
        <v>14</v>
      </c>
      <c r="F2040">
        <v>276</v>
      </c>
    </row>
    <row r="2041" spans="3:6">
      <c r="C2041">
        <v>165.81</v>
      </c>
      <c r="D2041">
        <v>0</v>
      </c>
      <c r="F2041">
        <v>324</v>
      </c>
    </row>
    <row r="2042" spans="3:6">
      <c r="C2042">
        <v>2731.57</v>
      </c>
      <c r="D2042">
        <v>40</v>
      </c>
      <c r="F2042">
        <v>277</v>
      </c>
    </row>
    <row r="2043" spans="3:6">
      <c r="C2043">
        <v>2804.93</v>
      </c>
      <c r="D2043">
        <v>40</v>
      </c>
      <c r="F2043">
        <v>267</v>
      </c>
    </row>
    <row r="2044" spans="3:6">
      <c r="C2044">
        <v>2804.93</v>
      </c>
      <c r="D2044">
        <v>40</v>
      </c>
      <c r="F2044">
        <v>262</v>
      </c>
    </row>
    <row r="2045" spans="3:6">
      <c r="C2045">
        <v>2804.93</v>
      </c>
      <c r="D2045">
        <v>40</v>
      </c>
      <c r="F2045">
        <v>267</v>
      </c>
    </row>
    <row r="2046" spans="3:6">
      <c r="C2046">
        <v>1895.22</v>
      </c>
      <c r="D2046">
        <v>95</v>
      </c>
      <c r="F2046">
        <v>282</v>
      </c>
    </row>
    <row r="2047" spans="3:6">
      <c r="C2047">
        <v>5900.34</v>
      </c>
      <c r="D2047">
        <v>25</v>
      </c>
      <c r="F2047">
        <v>227</v>
      </c>
    </row>
    <row r="2048" spans="3:6">
      <c r="C2048">
        <v>1689.52</v>
      </c>
      <c r="D2048">
        <v>165</v>
      </c>
      <c r="F2048">
        <v>227</v>
      </c>
    </row>
    <row r="2049" spans="3:6">
      <c r="C2049">
        <v>3136.92</v>
      </c>
      <c r="D2049">
        <v>67.599999999999994</v>
      </c>
      <c r="F2049">
        <v>197</v>
      </c>
    </row>
    <row r="2050" spans="3:6">
      <c r="C2050">
        <v>2467.0500000000002</v>
      </c>
      <c r="D2050">
        <v>101.6</v>
      </c>
      <c r="F2050">
        <v>187</v>
      </c>
    </row>
    <row r="2051" spans="3:6">
      <c r="C2051">
        <v>2058.6</v>
      </c>
      <c r="D2051">
        <v>101.6</v>
      </c>
      <c r="F2051">
        <v>177</v>
      </c>
    </row>
    <row r="2052" spans="3:6">
      <c r="C2052">
        <v>1518.63</v>
      </c>
      <c r="D2052">
        <v>106.2</v>
      </c>
      <c r="F2052">
        <v>279.10000000000002</v>
      </c>
    </row>
    <row r="2053" spans="3:6">
      <c r="C2053">
        <v>1518.63</v>
      </c>
      <c r="D2053">
        <v>106.2</v>
      </c>
      <c r="F2053">
        <v>294</v>
      </c>
    </row>
    <row r="2054" spans="3:6">
      <c r="C2054">
        <v>1691.97</v>
      </c>
      <c r="D2054">
        <v>102.3</v>
      </c>
      <c r="F2054">
        <v>307</v>
      </c>
    </row>
    <row r="2055" spans="3:6">
      <c r="C2055">
        <v>1731.68</v>
      </c>
      <c r="D2055">
        <v>98.3</v>
      </c>
      <c r="F2055">
        <v>307</v>
      </c>
    </row>
    <row r="2056" spans="3:6">
      <c r="C2056">
        <v>1731.68</v>
      </c>
      <c r="D2056">
        <v>98.3</v>
      </c>
      <c r="F2056">
        <v>307</v>
      </c>
    </row>
    <row r="2057" spans="3:6">
      <c r="C2057">
        <v>1731.84</v>
      </c>
      <c r="D2057">
        <v>103.6</v>
      </c>
      <c r="F2057">
        <v>307</v>
      </c>
    </row>
    <row r="2058" spans="3:6">
      <c r="C2058">
        <v>3568.24</v>
      </c>
      <c r="D2058">
        <v>24.4</v>
      </c>
      <c r="F2058">
        <v>276</v>
      </c>
    </row>
    <row r="2059" spans="3:6">
      <c r="C2059">
        <v>6000</v>
      </c>
      <c r="D2059">
        <v>1.6</v>
      </c>
      <c r="F2059">
        <v>215</v>
      </c>
    </row>
    <row r="2060" spans="3:6">
      <c r="C2060">
        <v>6000</v>
      </c>
      <c r="D2060">
        <v>1.6</v>
      </c>
      <c r="F2060">
        <v>193</v>
      </c>
    </row>
    <row r="2061" spans="3:6">
      <c r="C2061">
        <v>6000</v>
      </c>
      <c r="D2061">
        <v>1.6</v>
      </c>
      <c r="F2061">
        <v>120</v>
      </c>
    </row>
    <row r="2062" spans="3:6">
      <c r="C2062">
        <v>6000</v>
      </c>
      <c r="D2062">
        <v>1.6</v>
      </c>
      <c r="F2062">
        <v>85</v>
      </c>
    </row>
    <row r="2063" spans="3:6">
      <c r="C2063">
        <v>6000</v>
      </c>
      <c r="D2063">
        <v>1.6</v>
      </c>
      <c r="F2063">
        <v>250</v>
      </c>
    </row>
    <row r="2064" spans="3:6">
      <c r="C2064">
        <v>3005.72</v>
      </c>
      <c r="D2064">
        <v>14</v>
      </c>
      <c r="F2064">
        <v>337</v>
      </c>
    </row>
    <row r="2065" spans="3:6">
      <c r="C2065">
        <v>2709.02</v>
      </c>
      <c r="D2065">
        <v>0</v>
      </c>
      <c r="F2065">
        <v>287</v>
      </c>
    </row>
    <row r="2066" spans="3:6">
      <c r="C2066">
        <v>121</v>
      </c>
      <c r="D2066">
        <v>37.4</v>
      </c>
      <c r="F2066">
        <v>262</v>
      </c>
    </row>
    <row r="2067" spans="3:6">
      <c r="C2067">
        <v>121</v>
      </c>
      <c r="D2067">
        <v>60</v>
      </c>
      <c r="F2067">
        <v>247</v>
      </c>
    </row>
    <row r="2068" spans="3:6">
      <c r="C2068">
        <v>121</v>
      </c>
      <c r="D2068">
        <v>60</v>
      </c>
      <c r="F2068">
        <v>242</v>
      </c>
    </row>
    <row r="2069" spans="3:6">
      <c r="C2069">
        <v>121</v>
      </c>
      <c r="D2069">
        <v>70</v>
      </c>
      <c r="F2069">
        <v>242</v>
      </c>
    </row>
    <row r="2070" spans="3:6">
      <c r="C2070">
        <v>121</v>
      </c>
      <c r="D2070">
        <v>75</v>
      </c>
      <c r="F2070">
        <v>252</v>
      </c>
    </row>
    <row r="2071" spans="3:6">
      <c r="C2071">
        <v>294.98</v>
      </c>
      <c r="D2071">
        <v>24</v>
      </c>
      <c r="F2071">
        <v>227</v>
      </c>
    </row>
    <row r="2072" spans="3:6">
      <c r="C2072">
        <v>168.93</v>
      </c>
      <c r="D2072">
        <v>3</v>
      </c>
      <c r="F2072">
        <v>227</v>
      </c>
    </row>
    <row r="2073" spans="3:6">
      <c r="C2073">
        <v>131</v>
      </c>
      <c r="D2073">
        <v>36.5</v>
      </c>
      <c r="F2073">
        <v>315</v>
      </c>
    </row>
    <row r="2074" spans="3:6">
      <c r="C2074">
        <v>131</v>
      </c>
      <c r="D2074">
        <v>36.5</v>
      </c>
      <c r="F2074">
        <v>304</v>
      </c>
    </row>
    <row r="2075" spans="3:6">
      <c r="C2075">
        <v>131</v>
      </c>
      <c r="D2075">
        <v>36.5</v>
      </c>
      <c r="F2075">
        <v>286</v>
      </c>
    </row>
    <row r="2076" spans="3:6">
      <c r="C2076">
        <v>144.97999999999999</v>
      </c>
      <c r="D2076">
        <v>36.5</v>
      </c>
      <c r="F2076">
        <v>334.7</v>
      </c>
    </row>
    <row r="2077" spans="3:6">
      <c r="C2077">
        <v>144.97</v>
      </c>
      <c r="D2077">
        <v>36.5</v>
      </c>
      <c r="F2077">
        <v>344.7</v>
      </c>
    </row>
    <row r="2078" spans="3:6">
      <c r="C2078">
        <v>121</v>
      </c>
      <c r="D2078">
        <v>41.5</v>
      </c>
      <c r="F2078">
        <v>307</v>
      </c>
    </row>
    <row r="2079" spans="3:6">
      <c r="C2079">
        <v>131</v>
      </c>
      <c r="D2079">
        <v>41.5</v>
      </c>
      <c r="F2079">
        <v>307</v>
      </c>
    </row>
    <row r="2080" spans="3:6">
      <c r="C2080">
        <v>131</v>
      </c>
      <c r="D2080">
        <v>41.5</v>
      </c>
      <c r="F2080">
        <v>307</v>
      </c>
    </row>
    <row r="2081" spans="3:6">
      <c r="C2081">
        <v>198.99</v>
      </c>
      <c r="D2081">
        <v>56.5</v>
      </c>
      <c r="F2081">
        <v>307</v>
      </c>
    </row>
    <row r="2082" spans="3:6">
      <c r="C2082">
        <v>131</v>
      </c>
      <c r="D2082">
        <v>46.5</v>
      </c>
      <c r="F2082">
        <v>226</v>
      </c>
    </row>
    <row r="2083" spans="3:6">
      <c r="C2083">
        <v>360</v>
      </c>
      <c r="D2083">
        <v>26.5</v>
      </c>
      <c r="F2083">
        <v>227</v>
      </c>
    </row>
    <row r="2084" spans="3:6">
      <c r="C2084">
        <v>372.39</v>
      </c>
      <c r="D2084">
        <v>1.5</v>
      </c>
      <c r="F2084">
        <v>155</v>
      </c>
    </row>
    <row r="2085" spans="3:6">
      <c r="C2085">
        <v>372.39</v>
      </c>
      <c r="D2085">
        <v>1.5</v>
      </c>
      <c r="F2085">
        <v>120</v>
      </c>
    </row>
    <row r="2086" spans="3:6">
      <c r="C2086">
        <v>372.39</v>
      </c>
      <c r="D2086">
        <v>26.5</v>
      </c>
      <c r="F2086">
        <v>71</v>
      </c>
    </row>
    <row r="2087" spans="3:6">
      <c r="C2087">
        <v>372.39</v>
      </c>
      <c r="D2087">
        <v>26.5</v>
      </c>
      <c r="F2087">
        <v>170.9</v>
      </c>
    </row>
    <row r="2088" spans="3:6">
      <c r="C2088">
        <v>165.72</v>
      </c>
      <c r="D2088">
        <v>0</v>
      </c>
      <c r="F2088">
        <v>357</v>
      </c>
    </row>
    <row r="2089" spans="3:6">
      <c r="C2089">
        <v>165.25</v>
      </c>
      <c r="D2089">
        <v>0</v>
      </c>
      <c r="F2089">
        <v>287</v>
      </c>
    </row>
    <row r="2090" spans="3:6">
      <c r="C2090">
        <v>1949.55</v>
      </c>
      <c r="D2090">
        <v>37.4</v>
      </c>
      <c r="F2090">
        <v>287</v>
      </c>
    </row>
    <row r="2091" spans="3:6">
      <c r="C2091">
        <v>1949.55</v>
      </c>
      <c r="D2091">
        <v>60</v>
      </c>
      <c r="F2091">
        <v>277</v>
      </c>
    </row>
    <row r="2092" spans="3:6">
      <c r="C2092">
        <v>1949.55</v>
      </c>
      <c r="D2092">
        <v>60</v>
      </c>
      <c r="F2092">
        <v>272</v>
      </c>
    </row>
    <row r="2093" spans="3:6">
      <c r="C2093">
        <v>1949.55</v>
      </c>
      <c r="D2093">
        <v>70</v>
      </c>
      <c r="F2093">
        <v>277</v>
      </c>
    </row>
    <row r="2094" spans="3:6">
      <c r="C2094">
        <v>1949.55</v>
      </c>
      <c r="D2094">
        <v>75</v>
      </c>
      <c r="F2094">
        <v>307</v>
      </c>
    </row>
    <row r="2095" spans="3:6">
      <c r="C2095">
        <v>4752.72</v>
      </c>
      <c r="D2095">
        <v>24</v>
      </c>
      <c r="F2095">
        <v>68</v>
      </c>
    </row>
    <row r="2096" spans="3:6">
      <c r="C2096">
        <v>2721.8</v>
      </c>
      <c r="D2096">
        <v>3</v>
      </c>
      <c r="F2096">
        <v>66</v>
      </c>
    </row>
    <row r="2097" spans="3:6">
      <c r="C2097">
        <v>2110.67</v>
      </c>
      <c r="D2097">
        <v>36.5</v>
      </c>
      <c r="F2097">
        <v>55</v>
      </c>
    </row>
    <row r="2098" spans="3:6">
      <c r="C2098">
        <v>2110.67</v>
      </c>
      <c r="D2098">
        <v>36.5</v>
      </c>
      <c r="F2098">
        <v>41</v>
      </c>
    </row>
    <row r="2099" spans="3:6">
      <c r="C2099">
        <v>2110.67</v>
      </c>
      <c r="D2099">
        <v>36.5</v>
      </c>
      <c r="F2099">
        <v>139.69999999999999</v>
      </c>
    </row>
    <row r="2100" spans="3:6">
      <c r="C2100">
        <v>2335.92</v>
      </c>
      <c r="D2100">
        <v>36.5</v>
      </c>
      <c r="F2100">
        <v>202</v>
      </c>
    </row>
    <row r="2101" spans="3:6">
      <c r="C2101">
        <v>2335.7600000000002</v>
      </c>
      <c r="D2101">
        <v>36.5</v>
      </c>
      <c r="F2101">
        <v>202</v>
      </c>
    </row>
    <row r="2102" spans="3:6">
      <c r="C2102">
        <v>1949.55</v>
      </c>
      <c r="D2102">
        <v>41.5</v>
      </c>
      <c r="F2102">
        <v>192</v>
      </c>
    </row>
    <row r="2103" spans="3:6">
      <c r="C2103">
        <v>2110.67</v>
      </c>
      <c r="D2103">
        <v>41.5</v>
      </c>
      <c r="F2103">
        <v>192</v>
      </c>
    </row>
    <row r="2104" spans="3:6">
      <c r="C2104">
        <v>2110.67</v>
      </c>
      <c r="D2104">
        <v>41.5</v>
      </c>
      <c r="F2104">
        <v>182</v>
      </c>
    </row>
    <row r="2105" spans="3:6">
      <c r="C2105">
        <v>3206.13</v>
      </c>
      <c r="D2105">
        <v>56.5</v>
      </c>
      <c r="F2105">
        <v>184</v>
      </c>
    </row>
    <row r="2106" spans="3:6">
      <c r="C2106">
        <v>2110.67</v>
      </c>
      <c r="D2106">
        <v>46.5</v>
      </c>
      <c r="F2106">
        <v>198</v>
      </c>
    </row>
    <row r="2107" spans="3:6">
      <c r="C2107">
        <v>5800.32</v>
      </c>
      <c r="D2107">
        <v>26.5</v>
      </c>
      <c r="F2107">
        <v>56.7</v>
      </c>
    </row>
    <row r="2108" spans="3:6">
      <c r="C2108">
        <v>5999.95</v>
      </c>
      <c r="D2108">
        <v>1.5</v>
      </c>
      <c r="F2108">
        <v>105</v>
      </c>
    </row>
    <row r="2109" spans="3:6">
      <c r="C2109">
        <v>5999.95</v>
      </c>
      <c r="D2109">
        <v>1.5</v>
      </c>
      <c r="F2109">
        <v>95</v>
      </c>
    </row>
    <row r="2110" spans="3:6">
      <c r="C2110">
        <v>5999.95</v>
      </c>
      <c r="D2110">
        <v>26.5</v>
      </c>
      <c r="F2110">
        <v>65</v>
      </c>
    </row>
    <row r="2111" spans="3:6">
      <c r="C2111">
        <v>5999.95</v>
      </c>
      <c r="D2111">
        <v>26.5</v>
      </c>
      <c r="F2111">
        <v>50</v>
      </c>
    </row>
    <row r="2112" spans="3:6">
      <c r="C2112">
        <v>2670.08</v>
      </c>
      <c r="D2112">
        <v>0</v>
      </c>
      <c r="F2112">
        <v>364.1</v>
      </c>
    </row>
    <row r="2113" spans="3:6">
      <c r="C2113">
        <v>2662.51</v>
      </c>
      <c r="D2113">
        <v>0</v>
      </c>
      <c r="F2113">
        <v>370</v>
      </c>
    </row>
    <row r="2114" spans="3:6">
      <c r="C2114">
        <v>121</v>
      </c>
      <c r="D2114">
        <v>62.4</v>
      </c>
      <c r="F2114">
        <v>222.6</v>
      </c>
    </row>
    <row r="2115" spans="3:6">
      <c r="C2115">
        <v>121</v>
      </c>
      <c r="D2115">
        <v>75</v>
      </c>
      <c r="F2115">
        <v>238</v>
      </c>
    </row>
    <row r="2116" spans="3:6">
      <c r="C2116">
        <v>121</v>
      </c>
      <c r="D2116">
        <v>90</v>
      </c>
      <c r="F2116">
        <v>238</v>
      </c>
    </row>
    <row r="2117" spans="3:6">
      <c r="C2117">
        <v>116</v>
      </c>
      <c r="D2117">
        <v>90</v>
      </c>
      <c r="F2117">
        <v>238</v>
      </c>
    </row>
    <row r="2118" spans="3:6">
      <c r="C2118">
        <v>116</v>
      </c>
      <c r="D2118">
        <v>95</v>
      </c>
      <c r="F2118">
        <v>241.6</v>
      </c>
    </row>
    <row r="2119" spans="3:6">
      <c r="C2119">
        <v>144.97999999999999</v>
      </c>
      <c r="D2119">
        <v>49</v>
      </c>
      <c r="F2119">
        <v>78</v>
      </c>
    </row>
    <row r="2120" spans="3:6">
      <c r="C2120">
        <v>121</v>
      </c>
      <c r="D2120">
        <v>65</v>
      </c>
      <c r="F2120">
        <v>76</v>
      </c>
    </row>
    <row r="2121" spans="3:6">
      <c r="C2121">
        <v>116</v>
      </c>
      <c r="D2121">
        <v>106</v>
      </c>
      <c r="F2121">
        <v>67</v>
      </c>
    </row>
    <row r="2122" spans="3:6">
      <c r="C2122">
        <v>106</v>
      </c>
      <c r="D2122">
        <v>118</v>
      </c>
      <c r="F2122">
        <v>53</v>
      </c>
    </row>
    <row r="2123" spans="3:6">
      <c r="C2123">
        <v>106</v>
      </c>
      <c r="D2123">
        <v>118</v>
      </c>
      <c r="F2123">
        <v>152.1</v>
      </c>
    </row>
    <row r="2124" spans="3:6">
      <c r="C2124">
        <v>45.09</v>
      </c>
      <c r="D2124">
        <v>88.1</v>
      </c>
      <c r="F2124">
        <v>167.4</v>
      </c>
    </row>
    <row r="2125" spans="3:6">
      <c r="C2125">
        <v>45.09</v>
      </c>
      <c r="D2125">
        <v>80.8</v>
      </c>
      <c r="F2125">
        <v>166.8</v>
      </c>
    </row>
    <row r="2126" spans="3:6">
      <c r="C2126">
        <v>96</v>
      </c>
      <c r="D2126">
        <v>86</v>
      </c>
      <c r="F2126">
        <v>166.8</v>
      </c>
    </row>
    <row r="2127" spans="3:6">
      <c r="C2127">
        <v>96</v>
      </c>
      <c r="D2127">
        <v>85</v>
      </c>
      <c r="F2127">
        <v>167.1</v>
      </c>
    </row>
    <row r="2128" spans="3:6">
      <c r="C2128">
        <v>106</v>
      </c>
      <c r="D2128">
        <v>81</v>
      </c>
      <c r="F2128">
        <v>175</v>
      </c>
    </row>
    <row r="2129" spans="3:6">
      <c r="C2129">
        <v>106</v>
      </c>
      <c r="D2129">
        <v>84</v>
      </c>
      <c r="F2129">
        <v>175</v>
      </c>
    </row>
    <row r="2130" spans="3:6">
      <c r="C2130">
        <v>96</v>
      </c>
      <c r="D2130">
        <v>90</v>
      </c>
      <c r="F2130">
        <v>175</v>
      </c>
    </row>
    <row r="2131" spans="3:6">
      <c r="C2131">
        <v>366.44</v>
      </c>
      <c r="D2131">
        <v>26.4</v>
      </c>
      <c r="F2131">
        <v>125</v>
      </c>
    </row>
    <row r="2132" spans="3:6">
      <c r="C2132">
        <v>372.39</v>
      </c>
      <c r="D2132">
        <v>26.4</v>
      </c>
      <c r="F2132">
        <v>116</v>
      </c>
    </row>
    <row r="2133" spans="3:6">
      <c r="C2133">
        <v>372.39</v>
      </c>
      <c r="D2133">
        <v>26.4</v>
      </c>
      <c r="F2133">
        <v>96</v>
      </c>
    </row>
    <row r="2134" spans="3:6">
      <c r="C2134">
        <v>372.39</v>
      </c>
      <c r="D2134">
        <v>26.4</v>
      </c>
      <c r="F2134">
        <v>66</v>
      </c>
    </row>
    <row r="2135" spans="3:6">
      <c r="C2135">
        <v>248.99</v>
      </c>
      <c r="D2135">
        <v>46.1</v>
      </c>
      <c r="F2135">
        <v>61</v>
      </c>
    </row>
    <row r="2136" spans="3:6">
      <c r="C2136">
        <v>121</v>
      </c>
      <c r="D2136">
        <v>65</v>
      </c>
      <c r="F2136">
        <v>116</v>
      </c>
    </row>
    <row r="2137" spans="3:6">
      <c r="C2137">
        <v>116</v>
      </c>
      <c r="D2137">
        <v>80</v>
      </c>
      <c r="F2137">
        <v>136</v>
      </c>
    </row>
    <row r="2138" spans="3:6">
      <c r="C2138">
        <v>1949.55</v>
      </c>
      <c r="D2138">
        <v>62.4</v>
      </c>
      <c r="F2138">
        <v>230.9</v>
      </c>
    </row>
    <row r="2139" spans="3:6">
      <c r="C2139">
        <v>1949.55</v>
      </c>
      <c r="D2139">
        <v>75</v>
      </c>
      <c r="F2139">
        <v>250.7</v>
      </c>
    </row>
    <row r="2140" spans="3:6">
      <c r="C2140">
        <v>1949.55</v>
      </c>
      <c r="D2140">
        <v>90</v>
      </c>
      <c r="F2140">
        <v>250.7</v>
      </c>
    </row>
    <row r="2141" spans="3:6">
      <c r="C2141">
        <v>1868.99</v>
      </c>
      <c r="D2141">
        <v>90</v>
      </c>
      <c r="F2141">
        <v>250.7</v>
      </c>
    </row>
    <row r="2142" spans="3:6">
      <c r="C2142">
        <v>1868.99</v>
      </c>
      <c r="D2142">
        <v>95</v>
      </c>
      <c r="F2142">
        <v>260.7</v>
      </c>
    </row>
    <row r="2143" spans="3:6">
      <c r="C2143">
        <v>2335.92</v>
      </c>
      <c r="D2143">
        <v>49</v>
      </c>
      <c r="F2143">
        <v>96</v>
      </c>
    </row>
    <row r="2144" spans="3:6">
      <c r="C2144">
        <v>1949.55</v>
      </c>
      <c r="D2144">
        <v>65</v>
      </c>
      <c r="F2144">
        <v>96</v>
      </c>
    </row>
    <row r="2145" spans="3:6">
      <c r="C2145">
        <v>1868.99</v>
      </c>
      <c r="D2145">
        <v>106</v>
      </c>
      <c r="F2145">
        <v>90</v>
      </c>
    </row>
    <row r="2146" spans="3:6">
      <c r="C2146">
        <v>1707.87</v>
      </c>
      <c r="D2146">
        <v>118</v>
      </c>
      <c r="F2146">
        <v>82</v>
      </c>
    </row>
    <row r="2147" spans="3:6">
      <c r="C2147">
        <v>1707.87</v>
      </c>
      <c r="D2147">
        <v>118</v>
      </c>
      <c r="F2147">
        <v>159.9</v>
      </c>
    </row>
    <row r="2148" spans="3:6">
      <c r="C2148">
        <v>726.49</v>
      </c>
      <c r="D2148">
        <v>88.1</v>
      </c>
      <c r="F2148">
        <v>175.4</v>
      </c>
    </row>
    <row r="2149" spans="3:6">
      <c r="C2149">
        <v>726.49</v>
      </c>
      <c r="D2149">
        <v>80.8</v>
      </c>
      <c r="F2149">
        <v>170</v>
      </c>
    </row>
    <row r="2150" spans="3:6">
      <c r="C2150">
        <v>1546.75</v>
      </c>
      <c r="D2150">
        <v>86</v>
      </c>
      <c r="F2150">
        <v>169.9</v>
      </c>
    </row>
    <row r="2151" spans="3:6">
      <c r="C2151">
        <v>1546.75</v>
      </c>
      <c r="D2151">
        <v>85</v>
      </c>
      <c r="F2151">
        <v>169.9</v>
      </c>
    </row>
    <row r="2152" spans="3:6">
      <c r="C2152">
        <v>1707.87</v>
      </c>
      <c r="D2152">
        <v>81</v>
      </c>
      <c r="F2152">
        <v>175</v>
      </c>
    </row>
    <row r="2153" spans="3:6">
      <c r="C2153">
        <v>1707.87</v>
      </c>
      <c r="D2153">
        <v>84</v>
      </c>
      <c r="F2153">
        <v>178</v>
      </c>
    </row>
    <row r="2154" spans="3:6">
      <c r="C2154">
        <v>1546.75</v>
      </c>
      <c r="D2154">
        <v>90</v>
      </c>
      <c r="F2154">
        <v>178</v>
      </c>
    </row>
    <row r="2155" spans="3:6">
      <c r="C2155">
        <v>5904.08</v>
      </c>
      <c r="D2155">
        <v>26.4</v>
      </c>
      <c r="F2155">
        <v>148</v>
      </c>
    </row>
    <row r="2156" spans="3:6">
      <c r="C2156">
        <v>5999.95</v>
      </c>
      <c r="D2156">
        <v>26.4</v>
      </c>
      <c r="F2156">
        <v>139</v>
      </c>
    </row>
    <row r="2157" spans="3:6">
      <c r="C2157">
        <v>5999.95</v>
      </c>
      <c r="D2157">
        <v>26.4</v>
      </c>
      <c r="F2157">
        <v>119</v>
      </c>
    </row>
    <row r="2158" spans="3:6">
      <c r="C2158">
        <v>5999.95</v>
      </c>
      <c r="D2158">
        <v>26.4</v>
      </c>
      <c r="F2158">
        <v>89</v>
      </c>
    </row>
    <row r="2159" spans="3:6">
      <c r="C2159">
        <v>4011.73</v>
      </c>
      <c r="D2159">
        <v>46.1</v>
      </c>
      <c r="F2159">
        <v>64</v>
      </c>
    </row>
    <row r="2160" spans="3:6">
      <c r="C2160">
        <v>1949.55</v>
      </c>
      <c r="D2160">
        <v>65</v>
      </c>
      <c r="F2160">
        <v>116</v>
      </c>
    </row>
    <row r="2161" spans="3:6">
      <c r="C2161">
        <v>1868.99</v>
      </c>
      <c r="D2161">
        <v>80</v>
      </c>
      <c r="F2161">
        <v>136</v>
      </c>
    </row>
    <row r="2162" spans="3:6">
      <c r="C2162">
        <v>121</v>
      </c>
      <c r="D2162">
        <v>45</v>
      </c>
      <c r="F2162">
        <v>245</v>
      </c>
    </row>
    <row r="2163" spans="3:6">
      <c r="C2163">
        <v>167.57</v>
      </c>
      <c r="D2163">
        <v>40</v>
      </c>
      <c r="F2163">
        <v>288.60000000000002</v>
      </c>
    </row>
    <row r="2164" spans="3:6">
      <c r="C2164">
        <v>166.93</v>
      </c>
      <c r="D2164">
        <v>40</v>
      </c>
      <c r="F2164">
        <v>298.60000000000002</v>
      </c>
    </row>
    <row r="2165" spans="3:6">
      <c r="C2165">
        <v>131</v>
      </c>
      <c r="D2165">
        <v>40</v>
      </c>
      <c r="F2165">
        <v>298.60000000000002</v>
      </c>
    </row>
    <row r="2166" spans="3:6">
      <c r="C2166">
        <v>131</v>
      </c>
      <c r="D2166">
        <v>45</v>
      </c>
      <c r="F2166">
        <v>274</v>
      </c>
    </row>
    <row r="2167" spans="3:6">
      <c r="C2167">
        <v>198.99</v>
      </c>
      <c r="D2167">
        <v>25</v>
      </c>
      <c r="F2167">
        <v>96</v>
      </c>
    </row>
    <row r="2168" spans="3:6">
      <c r="C2168">
        <v>202.99</v>
      </c>
      <c r="D2168">
        <v>20</v>
      </c>
      <c r="F2168">
        <v>96</v>
      </c>
    </row>
    <row r="2169" spans="3:6">
      <c r="C2169">
        <v>251</v>
      </c>
      <c r="D2169">
        <v>20</v>
      </c>
      <c r="F2169">
        <v>91</v>
      </c>
    </row>
    <row r="2170" spans="3:6">
      <c r="C2170">
        <v>191.99</v>
      </c>
      <c r="D2170">
        <v>50</v>
      </c>
      <c r="F2170">
        <v>86</v>
      </c>
    </row>
    <row r="2171" spans="3:6">
      <c r="C2171">
        <v>192</v>
      </c>
      <c r="D2171">
        <v>50</v>
      </c>
      <c r="F2171">
        <v>162.9</v>
      </c>
    </row>
    <row r="2172" spans="3:6">
      <c r="C2172">
        <v>106</v>
      </c>
      <c r="D2172">
        <v>74.900000000000006</v>
      </c>
      <c r="F2172">
        <v>191.5</v>
      </c>
    </row>
    <row r="2173" spans="3:6">
      <c r="C2173">
        <v>106</v>
      </c>
      <c r="D2173">
        <v>75</v>
      </c>
      <c r="F2173">
        <v>185.8</v>
      </c>
    </row>
    <row r="2174" spans="3:6">
      <c r="C2174">
        <v>106</v>
      </c>
      <c r="D2174">
        <v>79</v>
      </c>
      <c r="F2174">
        <v>185.6</v>
      </c>
    </row>
    <row r="2175" spans="3:6">
      <c r="C2175">
        <v>106</v>
      </c>
      <c r="D2175">
        <v>79</v>
      </c>
      <c r="F2175">
        <v>185.5</v>
      </c>
    </row>
    <row r="2176" spans="3:6">
      <c r="C2176">
        <v>121</v>
      </c>
      <c r="D2176">
        <v>55.8</v>
      </c>
      <c r="F2176">
        <v>178</v>
      </c>
    </row>
    <row r="2177" spans="3:6">
      <c r="C2177">
        <v>131</v>
      </c>
      <c r="D2177">
        <v>47.5</v>
      </c>
      <c r="F2177">
        <v>178</v>
      </c>
    </row>
    <row r="2178" spans="3:6">
      <c r="C2178">
        <v>131</v>
      </c>
      <c r="D2178">
        <v>39.200000000000003</v>
      </c>
      <c r="F2178">
        <v>178</v>
      </c>
    </row>
    <row r="2179" spans="3:6">
      <c r="C2179">
        <v>372.39</v>
      </c>
      <c r="D2179">
        <v>0</v>
      </c>
      <c r="F2179">
        <v>148</v>
      </c>
    </row>
    <row r="2180" spans="3:6">
      <c r="C2180">
        <v>372.39</v>
      </c>
      <c r="D2180">
        <v>1.4</v>
      </c>
      <c r="F2180">
        <v>134</v>
      </c>
    </row>
    <row r="2181" spans="3:6">
      <c r="C2181">
        <v>372.39</v>
      </c>
      <c r="D2181">
        <v>1.4</v>
      </c>
      <c r="F2181">
        <v>114</v>
      </c>
    </row>
    <row r="2182" spans="3:6">
      <c r="C2182">
        <v>372.39</v>
      </c>
      <c r="D2182">
        <v>1.4</v>
      </c>
      <c r="F2182">
        <v>84</v>
      </c>
    </row>
    <row r="2183" spans="3:6">
      <c r="C2183">
        <v>372.39</v>
      </c>
      <c r="D2183">
        <v>1.4</v>
      </c>
      <c r="F2183">
        <v>64</v>
      </c>
    </row>
    <row r="2184" spans="3:6">
      <c r="C2184">
        <v>165.78</v>
      </c>
      <c r="D2184">
        <v>0</v>
      </c>
      <c r="F2184">
        <v>119</v>
      </c>
    </row>
    <row r="2185" spans="3:6">
      <c r="C2185">
        <v>160.82</v>
      </c>
      <c r="D2185">
        <v>15</v>
      </c>
      <c r="F2185">
        <v>139</v>
      </c>
    </row>
    <row r="2186" spans="3:6">
      <c r="C2186">
        <v>1949.55</v>
      </c>
      <c r="D2186">
        <v>45</v>
      </c>
      <c r="F2186">
        <v>258</v>
      </c>
    </row>
    <row r="2187" spans="3:6">
      <c r="C2187">
        <v>2699.89</v>
      </c>
      <c r="D2187">
        <v>40</v>
      </c>
      <c r="F2187">
        <v>264</v>
      </c>
    </row>
    <row r="2188" spans="3:6">
      <c r="C2188">
        <v>2689.58</v>
      </c>
      <c r="D2188">
        <v>40</v>
      </c>
      <c r="F2188">
        <v>264</v>
      </c>
    </row>
    <row r="2189" spans="3:6">
      <c r="C2189">
        <v>2110.67</v>
      </c>
      <c r="D2189">
        <v>40</v>
      </c>
      <c r="F2189">
        <v>264</v>
      </c>
    </row>
    <row r="2190" spans="3:6">
      <c r="C2190">
        <v>2110.67</v>
      </c>
      <c r="D2190">
        <v>45</v>
      </c>
      <c r="F2190">
        <v>274</v>
      </c>
    </row>
    <row r="2191" spans="3:6">
      <c r="C2191">
        <v>3206.13</v>
      </c>
      <c r="D2191">
        <v>25</v>
      </c>
      <c r="F2191">
        <v>96</v>
      </c>
    </row>
    <row r="2192" spans="3:6">
      <c r="C2192">
        <v>3270.57</v>
      </c>
      <c r="D2192">
        <v>20</v>
      </c>
      <c r="F2192">
        <v>96</v>
      </c>
    </row>
    <row r="2193" spans="3:6">
      <c r="C2193">
        <v>4044.11</v>
      </c>
      <c r="D2193">
        <v>20</v>
      </c>
      <c r="F2193">
        <v>88</v>
      </c>
    </row>
    <row r="2194" spans="3:6">
      <c r="C2194">
        <v>3093.34</v>
      </c>
      <c r="D2194">
        <v>50</v>
      </c>
      <c r="F2194">
        <v>77</v>
      </c>
    </row>
    <row r="2195" spans="3:6">
      <c r="C2195">
        <v>3093.5</v>
      </c>
      <c r="D2195">
        <v>50</v>
      </c>
      <c r="F2195">
        <v>162.6</v>
      </c>
    </row>
    <row r="2196" spans="3:6">
      <c r="C2196">
        <v>1707.87</v>
      </c>
      <c r="D2196">
        <v>74.900000000000006</v>
      </c>
      <c r="F2196">
        <v>177.3</v>
      </c>
    </row>
    <row r="2197" spans="3:6">
      <c r="C2197">
        <v>1707.87</v>
      </c>
      <c r="D2197">
        <v>75</v>
      </c>
      <c r="F2197">
        <v>171.8</v>
      </c>
    </row>
    <row r="2198" spans="3:6">
      <c r="C2198">
        <v>1707.87</v>
      </c>
      <c r="D2198">
        <v>79</v>
      </c>
      <c r="F2198">
        <v>171.7</v>
      </c>
    </row>
    <row r="2199" spans="3:6">
      <c r="C2199">
        <v>1707.87</v>
      </c>
      <c r="D2199">
        <v>79</v>
      </c>
      <c r="F2199">
        <v>171.7</v>
      </c>
    </row>
    <row r="2200" spans="3:6">
      <c r="C2200">
        <v>1949.55</v>
      </c>
      <c r="D2200">
        <v>55.8</v>
      </c>
      <c r="F2200">
        <v>178</v>
      </c>
    </row>
    <row r="2201" spans="3:6">
      <c r="C2201">
        <v>2110.67</v>
      </c>
      <c r="D2201">
        <v>47.5</v>
      </c>
      <c r="F2201">
        <v>178</v>
      </c>
    </row>
    <row r="2202" spans="3:6">
      <c r="C2202">
        <v>2110.67</v>
      </c>
      <c r="D2202">
        <v>39.200000000000003</v>
      </c>
      <c r="F2202">
        <v>178</v>
      </c>
    </row>
    <row r="2203" spans="3:6">
      <c r="C2203">
        <v>5999.95</v>
      </c>
      <c r="D2203">
        <v>0</v>
      </c>
      <c r="F2203">
        <v>148</v>
      </c>
    </row>
    <row r="2204" spans="3:6">
      <c r="C2204">
        <v>5999.95</v>
      </c>
      <c r="D2204">
        <v>1.4</v>
      </c>
      <c r="F2204">
        <v>139</v>
      </c>
    </row>
    <row r="2205" spans="3:6">
      <c r="C2205">
        <v>5999.95</v>
      </c>
      <c r="D2205">
        <v>1.4</v>
      </c>
      <c r="F2205">
        <v>119</v>
      </c>
    </row>
    <row r="2206" spans="3:6">
      <c r="C2206">
        <v>5999.95</v>
      </c>
      <c r="D2206">
        <v>1.4</v>
      </c>
      <c r="F2206">
        <v>85.1</v>
      </c>
    </row>
    <row r="2207" spans="3:6">
      <c r="C2207">
        <v>5999.95</v>
      </c>
      <c r="D2207">
        <v>1.4</v>
      </c>
      <c r="F2207">
        <v>64</v>
      </c>
    </row>
    <row r="2208" spans="3:6">
      <c r="C2208">
        <v>2671.05</v>
      </c>
      <c r="D2208">
        <v>0</v>
      </c>
      <c r="F2208">
        <v>121.3</v>
      </c>
    </row>
    <row r="2209" spans="3:6">
      <c r="C2209">
        <v>2591.13</v>
      </c>
      <c r="D2209">
        <v>15</v>
      </c>
      <c r="F2209">
        <v>141.30000000000001</v>
      </c>
    </row>
    <row r="2210" spans="3:6">
      <c r="C2210">
        <v>178.75</v>
      </c>
      <c r="D2210">
        <v>5</v>
      </c>
    </row>
    <row r="2211" spans="3:6">
      <c r="C2211">
        <v>179.2</v>
      </c>
      <c r="D2211">
        <v>5</v>
      </c>
    </row>
    <row r="2212" spans="3:6">
      <c r="C2212">
        <v>179.2</v>
      </c>
      <c r="D2212">
        <v>5</v>
      </c>
    </row>
    <row r="2213" spans="3:6">
      <c r="C2213">
        <v>179.11</v>
      </c>
      <c r="D2213">
        <v>5</v>
      </c>
    </row>
    <row r="2214" spans="3:6">
      <c r="C2214">
        <v>204.36</v>
      </c>
      <c r="D2214">
        <v>10</v>
      </c>
    </row>
    <row r="2215" spans="3:6">
      <c r="C2215">
        <v>362.06</v>
      </c>
      <c r="D2215">
        <v>25</v>
      </c>
    </row>
    <row r="2216" spans="3:6">
      <c r="C2216">
        <v>350</v>
      </c>
      <c r="D2216">
        <v>0</v>
      </c>
    </row>
    <row r="2217" spans="3:6">
      <c r="C2217">
        <v>191.99</v>
      </c>
      <c r="D2217">
        <v>50</v>
      </c>
    </row>
    <row r="2218" spans="3:6">
      <c r="C2218">
        <v>231</v>
      </c>
      <c r="D2218">
        <v>30</v>
      </c>
    </row>
    <row r="2219" spans="3:6">
      <c r="C2219">
        <v>224.55</v>
      </c>
      <c r="D2219">
        <v>30</v>
      </c>
    </row>
    <row r="2220" spans="3:6">
      <c r="C2220">
        <v>131</v>
      </c>
      <c r="D2220">
        <v>40</v>
      </c>
    </row>
    <row r="2221" spans="3:6">
      <c r="C2221">
        <v>131</v>
      </c>
      <c r="D2221">
        <v>40</v>
      </c>
    </row>
    <row r="2222" spans="3:6">
      <c r="C2222">
        <v>131</v>
      </c>
      <c r="D2222">
        <v>40</v>
      </c>
    </row>
    <row r="2223" spans="3:6">
      <c r="C2223">
        <v>165</v>
      </c>
      <c r="D2223">
        <v>40</v>
      </c>
    </row>
    <row r="2224" spans="3:6">
      <c r="C2224">
        <v>191.04</v>
      </c>
      <c r="D2224">
        <v>35.1</v>
      </c>
    </row>
    <row r="2225" spans="3:4">
      <c r="C2225">
        <v>224.38</v>
      </c>
      <c r="D2225">
        <v>30.2</v>
      </c>
    </row>
    <row r="2226" spans="3:4">
      <c r="C2226">
        <v>242.86</v>
      </c>
      <c r="D2226">
        <v>15.4</v>
      </c>
    </row>
    <row r="2227" spans="3:4">
      <c r="C2227">
        <v>370.07</v>
      </c>
      <c r="D2227">
        <v>0</v>
      </c>
    </row>
    <row r="2228" spans="3:4">
      <c r="C2228">
        <v>370.07</v>
      </c>
      <c r="D2228">
        <v>0</v>
      </c>
    </row>
    <row r="2229" spans="3:4">
      <c r="C2229">
        <v>370.07</v>
      </c>
      <c r="D2229">
        <v>0</v>
      </c>
    </row>
    <row r="2230" spans="3:4">
      <c r="C2230">
        <v>370.07</v>
      </c>
      <c r="D2230">
        <v>0</v>
      </c>
    </row>
    <row r="2231" spans="3:4">
      <c r="C2231">
        <v>370.07</v>
      </c>
      <c r="D2231">
        <v>0</v>
      </c>
    </row>
    <row r="2232" spans="3:4">
      <c r="C2232">
        <v>198.98</v>
      </c>
      <c r="D2232">
        <v>19</v>
      </c>
    </row>
    <row r="2233" spans="3:4">
      <c r="C2233">
        <v>178.87</v>
      </c>
      <c r="D2233">
        <v>5</v>
      </c>
    </row>
    <row r="2234" spans="3:4">
      <c r="C2234">
        <v>2898.11</v>
      </c>
      <c r="D2234">
        <v>5</v>
      </c>
    </row>
    <row r="2235" spans="3:4">
      <c r="C2235">
        <v>2905.41</v>
      </c>
      <c r="D2235">
        <v>5</v>
      </c>
    </row>
    <row r="2236" spans="3:4">
      <c r="C2236">
        <v>2905.41</v>
      </c>
      <c r="D2236">
        <v>5</v>
      </c>
    </row>
    <row r="2237" spans="3:4">
      <c r="C2237">
        <v>2903.95</v>
      </c>
      <c r="D2237">
        <v>5</v>
      </c>
    </row>
    <row r="2238" spans="3:4">
      <c r="C2238">
        <v>3313.33</v>
      </c>
      <c r="D2238">
        <v>10</v>
      </c>
    </row>
    <row r="2239" spans="3:4">
      <c r="C2239">
        <v>5870.15</v>
      </c>
      <c r="D2239">
        <v>25</v>
      </c>
    </row>
    <row r="2240" spans="3:4">
      <c r="C2240">
        <v>5674.62</v>
      </c>
      <c r="D2240">
        <v>0</v>
      </c>
    </row>
    <row r="2241" spans="3:4">
      <c r="C2241">
        <v>3112.77</v>
      </c>
      <c r="D2241">
        <v>50</v>
      </c>
    </row>
    <row r="2242" spans="3:4">
      <c r="C2242">
        <v>3745.25</v>
      </c>
      <c r="D2242">
        <v>30</v>
      </c>
    </row>
    <row r="2243" spans="3:4">
      <c r="C2243">
        <v>3640.67</v>
      </c>
      <c r="D2243">
        <v>30</v>
      </c>
    </row>
    <row r="2244" spans="3:4">
      <c r="C2244">
        <v>2123.9299999999998</v>
      </c>
      <c r="D2244">
        <v>40</v>
      </c>
    </row>
    <row r="2245" spans="3:4">
      <c r="C2245">
        <v>2123.9299999999998</v>
      </c>
      <c r="D2245">
        <v>40</v>
      </c>
    </row>
    <row r="2246" spans="3:4">
      <c r="C2246">
        <v>2123.9299999999998</v>
      </c>
      <c r="D2246">
        <v>40</v>
      </c>
    </row>
    <row r="2247" spans="3:4">
      <c r="C2247">
        <v>2675.18</v>
      </c>
      <c r="D2247">
        <v>40</v>
      </c>
    </row>
    <row r="2248" spans="3:4">
      <c r="C2248">
        <v>3097.37</v>
      </c>
      <c r="D2248">
        <v>35.1</v>
      </c>
    </row>
    <row r="2249" spans="3:4">
      <c r="C2249">
        <v>3637.92</v>
      </c>
      <c r="D2249">
        <v>30.2</v>
      </c>
    </row>
    <row r="2250" spans="3:4">
      <c r="C2250">
        <v>3937.54</v>
      </c>
      <c r="D2250">
        <v>15.4</v>
      </c>
    </row>
    <row r="2251" spans="3:4">
      <c r="C2251">
        <v>6000.02</v>
      </c>
      <c r="D2251">
        <v>0</v>
      </c>
    </row>
    <row r="2252" spans="3:4">
      <c r="C2252">
        <v>6000.02</v>
      </c>
      <c r="D2252">
        <v>0</v>
      </c>
    </row>
    <row r="2253" spans="3:4">
      <c r="C2253">
        <v>6000.02</v>
      </c>
      <c r="D2253">
        <v>0</v>
      </c>
    </row>
    <row r="2254" spans="3:4">
      <c r="C2254">
        <v>6000.02</v>
      </c>
      <c r="D2254">
        <v>0</v>
      </c>
    </row>
    <row r="2255" spans="3:4">
      <c r="C2255">
        <v>6000.02</v>
      </c>
      <c r="D2255">
        <v>0</v>
      </c>
    </row>
    <row r="2256" spans="3:4">
      <c r="C2256">
        <v>3226.1</v>
      </c>
      <c r="D2256">
        <v>19</v>
      </c>
    </row>
    <row r="2257" spans="3:4">
      <c r="C2257">
        <v>2900.06</v>
      </c>
      <c r="D2257">
        <v>5</v>
      </c>
    </row>
    <row r="2258" spans="3:4">
      <c r="C2258">
        <v>167.16</v>
      </c>
      <c r="D2258">
        <v>25</v>
      </c>
    </row>
    <row r="2259" spans="3:4">
      <c r="C2259">
        <v>171.01</v>
      </c>
      <c r="D2259">
        <v>35</v>
      </c>
    </row>
    <row r="2260" spans="3:4">
      <c r="C2260">
        <v>169.78</v>
      </c>
      <c r="D2260">
        <v>40</v>
      </c>
    </row>
    <row r="2261" spans="3:4">
      <c r="C2261">
        <v>166.69</v>
      </c>
      <c r="D2261">
        <v>45</v>
      </c>
    </row>
    <row r="2262" spans="3:4">
      <c r="C2262">
        <v>200.57</v>
      </c>
      <c r="D2262">
        <v>40</v>
      </c>
    </row>
    <row r="2263" spans="3:4">
      <c r="C2263">
        <v>328.95</v>
      </c>
      <c r="D2263">
        <v>40</v>
      </c>
    </row>
    <row r="2264" spans="3:4">
      <c r="C2264">
        <v>346.95</v>
      </c>
      <c r="D2264">
        <v>0</v>
      </c>
    </row>
    <row r="2265" spans="3:4">
      <c r="C2265">
        <v>345.08</v>
      </c>
      <c r="D2265">
        <v>0</v>
      </c>
    </row>
    <row r="2266" spans="3:4">
      <c r="C2266">
        <v>347.87</v>
      </c>
      <c r="D2266">
        <v>0</v>
      </c>
    </row>
    <row r="2267" spans="3:4">
      <c r="C2267">
        <v>251</v>
      </c>
      <c r="D2267">
        <v>0</v>
      </c>
    </row>
    <row r="2268" spans="3:4">
      <c r="C2268">
        <v>221</v>
      </c>
      <c r="D2268">
        <v>0</v>
      </c>
    </row>
    <row r="2269" spans="3:4">
      <c r="C2269">
        <v>221</v>
      </c>
      <c r="D2269">
        <v>0</v>
      </c>
    </row>
    <row r="2270" spans="3:4">
      <c r="C2270">
        <v>221</v>
      </c>
      <c r="D2270">
        <v>0</v>
      </c>
    </row>
    <row r="2271" spans="3:4">
      <c r="C2271">
        <v>221</v>
      </c>
      <c r="D2271">
        <v>0</v>
      </c>
    </row>
    <row r="2272" spans="3:4">
      <c r="C2272">
        <v>221</v>
      </c>
      <c r="D2272">
        <v>0</v>
      </c>
    </row>
    <row r="2273" spans="3:4">
      <c r="C2273">
        <v>234.58</v>
      </c>
      <c r="D2273">
        <v>0</v>
      </c>
    </row>
    <row r="2274" spans="3:4">
      <c r="C2274">
        <v>249.38</v>
      </c>
      <c r="D2274">
        <v>0</v>
      </c>
    </row>
    <row r="2275" spans="3:4">
      <c r="C2275">
        <v>368</v>
      </c>
      <c r="D2275">
        <v>0</v>
      </c>
    </row>
    <row r="2276" spans="3:4">
      <c r="C2276">
        <v>368</v>
      </c>
      <c r="D2276">
        <v>1.7</v>
      </c>
    </row>
    <row r="2277" spans="3:4">
      <c r="C2277">
        <v>368</v>
      </c>
      <c r="D2277">
        <v>1.6</v>
      </c>
    </row>
    <row r="2278" spans="3:4">
      <c r="C2278">
        <v>368</v>
      </c>
      <c r="D2278">
        <v>0</v>
      </c>
    </row>
    <row r="2279" spans="3:4">
      <c r="C2279">
        <v>368</v>
      </c>
      <c r="D2279">
        <v>0</v>
      </c>
    </row>
    <row r="2280" spans="3:4">
      <c r="C2280">
        <v>259.97000000000003</v>
      </c>
      <c r="D2280">
        <v>19</v>
      </c>
    </row>
    <row r="2281" spans="3:4">
      <c r="C2281">
        <v>177.57</v>
      </c>
      <c r="D2281">
        <v>5</v>
      </c>
    </row>
    <row r="2282" spans="3:4">
      <c r="C2282">
        <v>2725.44</v>
      </c>
      <c r="D2282">
        <v>25</v>
      </c>
    </row>
    <row r="2283" spans="3:4">
      <c r="C2283">
        <v>2788.22</v>
      </c>
      <c r="D2283">
        <v>35</v>
      </c>
    </row>
    <row r="2284" spans="3:4">
      <c r="C2284">
        <v>2768.16</v>
      </c>
      <c r="D2284">
        <v>40</v>
      </c>
    </row>
    <row r="2285" spans="3:4">
      <c r="C2285">
        <v>2717.78</v>
      </c>
      <c r="D2285">
        <v>45</v>
      </c>
    </row>
    <row r="2286" spans="3:4">
      <c r="C2286">
        <v>3270.17</v>
      </c>
      <c r="D2286">
        <v>40</v>
      </c>
    </row>
    <row r="2287" spans="3:4">
      <c r="C2287">
        <v>5363.33</v>
      </c>
      <c r="D2287">
        <v>40</v>
      </c>
    </row>
    <row r="2288" spans="3:4">
      <c r="C2288">
        <v>5656.81</v>
      </c>
      <c r="D2288">
        <v>0</v>
      </c>
    </row>
    <row r="2289" spans="3:4">
      <c r="C2289">
        <v>5626.32</v>
      </c>
      <c r="D2289">
        <v>0</v>
      </c>
    </row>
    <row r="2290" spans="3:4">
      <c r="C2290">
        <v>5671.81</v>
      </c>
      <c r="D2290">
        <v>0</v>
      </c>
    </row>
    <row r="2291" spans="3:4">
      <c r="C2291">
        <v>4092.4</v>
      </c>
      <c r="D2291">
        <v>0</v>
      </c>
    </row>
    <row r="2292" spans="3:4">
      <c r="C2292">
        <v>3603.27</v>
      </c>
      <c r="D2292">
        <v>0</v>
      </c>
    </row>
    <row r="2293" spans="3:4">
      <c r="C2293">
        <v>3603.27</v>
      </c>
      <c r="D2293">
        <v>0</v>
      </c>
    </row>
    <row r="2294" spans="3:4">
      <c r="C2294">
        <v>3603.27</v>
      </c>
      <c r="D2294">
        <v>0</v>
      </c>
    </row>
    <row r="2295" spans="3:4">
      <c r="C2295">
        <v>3603.27</v>
      </c>
      <c r="D2295">
        <v>0</v>
      </c>
    </row>
    <row r="2296" spans="3:4">
      <c r="C2296">
        <v>3603.27</v>
      </c>
      <c r="D2296">
        <v>0</v>
      </c>
    </row>
    <row r="2297" spans="3:4">
      <c r="C2297">
        <v>3824.69</v>
      </c>
      <c r="D2297">
        <v>0</v>
      </c>
    </row>
    <row r="2298" spans="3:4">
      <c r="C2298">
        <v>4065.99</v>
      </c>
      <c r="D2298">
        <v>0</v>
      </c>
    </row>
    <row r="2299" spans="3:4">
      <c r="C2299">
        <v>6000.02</v>
      </c>
      <c r="D2299">
        <v>0</v>
      </c>
    </row>
    <row r="2300" spans="3:4">
      <c r="C2300">
        <v>6000.02</v>
      </c>
      <c r="D2300">
        <v>1.7</v>
      </c>
    </row>
    <row r="2301" spans="3:4">
      <c r="C2301">
        <v>6000.02</v>
      </c>
      <c r="D2301">
        <v>1.6</v>
      </c>
    </row>
    <row r="2302" spans="3:4">
      <c r="C2302">
        <v>6000.02</v>
      </c>
      <c r="D2302">
        <v>0</v>
      </c>
    </row>
    <row r="2303" spans="3:4">
      <c r="C2303">
        <v>6000.02</v>
      </c>
      <c r="D2303">
        <v>0</v>
      </c>
    </row>
    <row r="2304" spans="3:4">
      <c r="C2304">
        <v>4238.6499999999996</v>
      </c>
      <c r="D2304">
        <v>19</v>
      </c>
    </row>
    <row r="2305" spans="3:4">
      <c r="C2305">
        <v>2895.17</v>
      </c>
      <c r="D2305">
        <v>5</v>
      </c>
    </row>
    <row r="2306" spans="3:4">
      <c r="C2306">
        <v>171.99</v>
      </c>
      <c r="D2306">
        <v>15</v>
      </c>
    </row>
    <row r="2307" spans="3:4">
      <c r="C2307">
        <v>174.69</v>
      </c>
      <c r="D2307">
        <v>20</v>
      </c>
    </row>
    <row r="2308" spans="3:4">
      <c r="C2308">
        <v>174.69</v>
      </c>
      <c r="D2308">
        <v>20</v>
      </c>
    </row>
    <row r="2309" spans="3:4">
      <c r="C2309">
        <v>173.83</v>
      </c>
      <c r="D2309">
        <v>20</v>
      </c>
    </row>
    <row r="2310" spans="3:4">
      <c r="C2310">
        <v>202.17</v>
      </c>
      <c r="D2310">
        <v>25</v>
      </c>
    </row>
    <row r="2311" spans="3:4">
      <c r="C2311">
        <v>355.62</v>
      </c>
      <c r="D2311">
        <v>25</v>
      </c>
    </row>
    <row r="2312" spans="3:4">
      <c r="C2312">
        <v>221</v>
      </c>
      <c r="D2312">
        <v>0</v>
      </c>
    </row>
    <row r="2313" spans="3:4">
      <c r="C2313">
        <v>160.99</v>
      </c>
      <c r="D2313">
        <v>40</v>
      </c>
    </row>
    <row r="2314" spans="3:4">
      <c r="C2314">
        <v>192</v>
      </c>
      <c r="D2314">
        <v>30</v>
      </c>
    </row>
    <row r="2315" spans="3:4">
      <c r="C2315">
        <v>221.62</v>
      </c>
      <c r="D2315">
        <v>20</v>
      </c>
    </row>
    <row r="2316" spans="3:4">
      <c r="C2316">
        <v>121</v>
      </c>
      <c r="D2316">
        <v>0</v>
      </c>
    </row>
    <row r="2317" spans="3:4">
      <c r="C2317">
        <v>121</v>
      </c>
      <c r="D2317">
        <v>0</v>
      </c>
    </row>
    <row r="2318" spans="3:4">
      <c r="C2318">
        <v>121</v>
      </c>
      <c r="D2318">
        <v>0</v>
      </c>
    </row>
    <row r="2319" spans="3:4">
      <c r="C2319">
        <v>131</v>
      </c>
      <c r="D2319">
        <v>0</v>
      </c>
    </row>
    <row r="2320" spans="3:4">
      <c r="C2320">
        <v>192.29</v>
      </c>
      <c r="D2320">
        <v>0</v>
      </c>
    </row>
    <row r="2321" spans="3:4">
      <c r="C2321">
        <v>227.61</v>
      </c>
      <c r="D2321">
        <v>0</v>
      </c>
    </row>
    <row r="2322" spans="3:4">
      <c r="C2322">
        <v>243.08</v>
      </c>
      <c r="D2322">
        <v>0</v>
      </c>
    </row>
    <row r="2323" spans="3:4">
      <c r="C2323">
        <v>368.42</v>
      </c>
      <c r="D2323">
        <v>0</v>
      </c>
    </row>
    <row r="2324" spans="3:4">
      <c r="C2324">
        <v>368.42</v>
      </c>
      <c r="D2324">
        <v>1.6</v>
      </c>
    </row>
    <row r="2325" spans="3:4">
      <c r="C2325">
        <v>368.42</v>
      </c>
      <c r="D2325">
        <v>1.6</v>
      </c>
    </row>
    <row r="2326" spans="3:4">
      <c r="C2326">
        <v>368.42</v>
      </c>
      <c r="D2326">
        <v>0</v>
      </c>
    </row>
    <row r="2327" spans="3:4">
      <c r="C2327">
        <v>249.49</v>
      </c>
      <c r="D2327">
        <v>0</v>
      </c>
    </row>
    <row r="2328" spans="3:4">
      <c r="C2328">
        <v>178.38</v>
      </c>
      <c r="D2328">
        <v>5</v>
      </c>
    </row>
    <row r="2329" spans="3:4">
      <c r="C2329">
        <v>177.69</v>
      </c>
      <c r="D2329">
        <v>5</v>
      </c>
    </row>
    <row r="2330" spans="3:4">
      <c r="C2330">
        <v>2801.01</v>
      </c>
      <c r="D2330">
        <v>15</v>
      </c>
    </row>
    <row r="2331" spans="3:4">
      <c r="C2331">
        <v>2844.98</v>
      </c>
      <c r="D2331">
        <v>20</v>
      </c>
    </row>
    <row r="2332" spans="3:4">
      <c r="C2332">
        <v>2844.98</v>
      </c>
      <c r="D2332">
        <v>20</v>
      </c>
    </row>
    <row r="2333" spans="3:4">
      <c r="C2333">
        <v>2830.98</v>
      </c>
      <c r="D2333">
        <v>20</v>
      </c>
    </row>
    <row r="2334" spans="3:4">
      <c r="C2334">
        <v>3292.52</v>
      </c>
      <c r="D2334">
        <v>25</v>
      </c>
    </row>
    <row r="2335" spans="3:4">
      <c r="C2335">
        <v>5791.59</v>
      </c>
      <c r="D2335">
        <v>25</v>
      </c>
    </row>
    <row r="2336" spans="3:4">
      <c r="C2336">
        <v>3599.18</v>
      </c>
      <c r="D2336">
        <v>0</v>
      </c>
    </row>
    <row r="2337" spans="3:4">
      <c r="C2337">
        <v>2621.87</v>
      </c>
      <c r="D2337">
        <v>40</v>
      </c>
    </row>
    <row r="2338" spans="3:4">
      <c r="C2338">
        <v>3126.89</v>
      </c>
      <c r="D2338">
        <v>30</v>
      </c>
    </row>
    <row r="2339" spans="3:4">
      <c r="C2339">
        <v>3609.28</v>
      </c>
      <c r="D2339">
        <v>20</v>
      </c>
    </row>
    <row r="2340" spans="3:4">
      <c r="C2340">
        <v>1970.59</v>
      </c>
      <c r="D2340">
        <v>0</v>
      </c>
    </row>
    <row r="2341" spans="3:4">
      <c r="C2341">
        <v>1970.59</v>
      </c>
      <c r="D2341">
        <v>0</v>
      </c>
    </row>
    <row r="2342" spans="3:4">
      <c r="C2342">
        <v>1970.59</v>
      </c>
      <c r="D2342">
        <v>0</v>
      </c>
    </row>
    <row r="2343" spans="3:4">
      <c r="C2343">
        <v>2133.4499999999998</v>
      </c>
      <c r="D2343">
        <v>0</v>
      </c>
    </row>
    <row r="2344" spans="3:4">
      <c r="C2344">
        <v>3131.62</v>
      </c>
      <c r="D2344">
        <v>0</v>
      </c>
    </row>
    <row r="2345" spans="3:4">
      <c r="C2345">
        <v>3706.83</v>
      </c>
      <c r="D2345">
        <v>0</v>
      </c>
    </row>
    <row r="2346" spans="3:4">
      <c r="C2346">
        <v>3958.78</v>
      </c>
      <c r="D2346">
        <v>0</v>
      </c>
    </row>
    <row r="2347" spans="3:4">
      <c r="C2347">
        <v>6000.05</v>
      </c>
      <c r="D2347">
        <v>0</v>
      </c>
    </row>
    <row r="2348" spans="3:4">
      <c r="C2348">
        <v>6000.05</v>
      </c>
      <c r="D2348">
        <v>1.6</v>
      </c>
    </row>
    <row r="2349" spans="3:4">
      <c r="C2349">
        <v>6000.05</v>
      </c>
      <c r="D2349">
        <v>1.6</v>
      </c>
    </row>
    <row r="2350" spans="3:4">
      <c r="C2350">
        <v>6000.05</v>
      </c>
      <c r="D2350">
        <v>0</v>
      </c>
    </row>
    <row r="2351" spans="3:4">
      <c r="C2351">
        <v>4063.17</v>
      </c>
      <c r="D2351">
        <v>0</v>
      </c>
    </row>
    <row r="2352" spans="3:4">
      <c r="C2352">
        <v>2905.08</v>
      </c>
      <c r="D2352">
        <v>5</v>
      </c>
    </row>
    <row r="2353" spans="3:4">
      <c r="C2353">
        <v>2893.84</v>
      </c>
      <c r="D2353">
        <v>5</v>
      </c>
    </row>
    <row r="2354" spans="3:4">
      <c r="C2354">
        <v>96</v>
      </c>
      <c r="D2354">
        <v>10</v>
      </c>
    </row>
    <row r="2355" spans="3:4">
      <c r="C2355">
        <v>96</v>
      </c>
      <c r="D2355">
        <v>20</v>
      </c>
    </row>
    <row r="2356" spans="3:4">
      <c r="C2356">
        <v>96</v>
      </c>
      <c r="D2356">
        <v>20</v>
      </c>
    </row>
    <row r="2357" spans="3:4">
      <c r="C2357">
        <v>96</v>
      </c>
      <c r="D2357">
        <v>25</v>
      </c>
    </row>
    <row r="2358" spans="3:4">
      <c r="C2358">
        <v>200.86</v>
      </c>
      <c r="D2358">
        <v>10</v>
      </c>
    </row>
    <row r="2359" spans="3:4">
      <c r="C2359">
        <v>164.95</v>
      </c>
      <c r="D2359">
        <v>4</v>
      </c>
    </row>
    <row r="2360" spans="3:4">
      <c r="C2360">
        <v>130.99</v>
      </c>
      <c r="D2360">
        <v>21.6</v>
      </c>
    </row>
    <row r="2361" spans="3:4">
      <c r="C2361">
        <v>161</v>
      </c>
      <c r="D2361">
        <v>40</v>
      </c>
    </row>
    <row r="2362" spans="3:4">
      <c r="C2362">
        <v>150.99</v>
      </c>
      <c r="D2362">
        <v>85</v>
      </c>
    </row>
    <row r="2363" spans="3:4">
      <c r="C2363">
        <v>150.99</v>
      </c>
      <c r="D2363">
        <v>80</v>
      </c>
    </row>
    <row r="2364" spans="3:4">
      <c r="C2364">
        <v>121</v>
      </c>
      <c r="D2364">
        <v>85</v>
      </c>
    </row>
    <row r="2365" spans="3:4">
      <c r="C2365">
        <v>106</v>
      </c>
      <c r="D2365">
        <v>85</v>
      </c>
    </row>
    <row r="2366" spans="3:4">
      <c r="C2366">
        <v>106</v>
      </c>
      <c r="D2366">
        <v>85</v>
      </c>
    </row>
    <row r="2367" spans="3:4">
      <c r="C2367">
        <v>106</v>
      </c>
      <c r="D2367">
        <v>85</v>
      </c>
    </row>
    <row r="2368" spans="3:4">
      <c r="C2368">
        <v>106</v>
      </c>
      <c r="D2368">
        <v>85</v>
      </c>
    </row>
    <row r="2369" spans="3:4">
      <c r="C2369">
        <v>106</v>
      </c>
      <c r="D2369">
        <v>85</v>
      </c>
    </row>
    <row r="2370" spans="3:4">
      <c r="C2370">
        <v>106</v>
      </c>
      <c r="D2370">
        <v>75</v>
      </c>
    </row>
    <row r="2371" spans="3:4">
      <c r="C2371">
        <v>363.54</v>
      </c>
      <c r="D2371">
        <v>1.6</v>
      </c>
    </row>
    <row r="2372" spans="3:4">
      <c r="C2372">
        <v>366.32</v>
      </c>
      <c r="D2372">
        <v>1.6</v>
      </c>
    </row>
    <row r="2373" spans="3:4">
      <c r="C2373">
        <v>366.32</v>
      </c>
      <c r="D2373">
        <v>1.6</v>
      </c>
    </row>
    <row r="2374" spans="3:4">
      <c r="C2374">
        <v>366.32</v>
      </c>
      <c r="D2374">
        <v>1.6</v>
      </c>
    </row>
    <row r="2375" spans="3:4">
      <c r="C2375">
        <v>248.5</v>
      </c>
      <c r="D2375">
        <v>1.6</v>
      </c>
    </row>
    <row r="2376" spans="3:4">
      <c r="C2376">
        <v>96</v>
      </c>
      <c r="D2376">
        <v>30</v>
      </c>
    </row>
    <row r="2377" spans="3:4">
      <c r="C2377">
        <v>96</v>
      </c>
      <c r="D2377">
        <v>30</v>
      </c>
    </row>
    <row r="2378" spans="3:4">
      <c r="C2378">
        <v>1572.38</v>
      </c>
      <c r="D2378">
        <v>10</v>
      </c>
    </row>
    <row r="2379" spans="3:4">
      <c r="C2379">
        <v>1572.38</v>
      </c>
      <c r="D2379">
        <v>20</v>
      </c>
    </row>
    <row r="2380" spans="3:4">
      <c r="C2380">
        <v>1572.38</v>
      </c>
      <c r="D2380">
        <v>20</v>
      </c>
    </row>
    <row r="2381" spans="3:4">
      <c r="C2381">
        <v>1572.38</v>
      </c>
      <c r="D2381">
        <v>25</v>
      </c>
    </row>
    <row r="2382" spans="3:4">
      <c r="C2382">
        <v>3289.89</v>
      </c>
      <c r="D2382">
        <v>10</v>
      </c>
    </row>
    <row r="2383" spans="3:4">
      <c r="C2383">
        <v>2701.72</v>
      </c>
      <c r="D2383">
        <v>4</v>
      </c>
    </row>
    <row r="2384" spans="3:4">
      <c r="C2384">
        <v>2145.4899999999998</v>
      </c>
      <c r="D2384">
        <v>21.6</v>
      </c>
    </row>
    <row r="2385" spans="3:4">
      <c r="C2385">
        <v>2637.02</v>
      </c>
      <c r="D2385">
        <v>40</v>
      </c>
    </row>
    <row r="2386" spans="3:4">
      <c r="C2386">
        <v>2473.0700000000002</v>
      </c>
      <c r="D2386">
        <v>85</v>
      </c>
    </row>
    <row r="2387" spans="3:4">
      <c r="C2387">
        <v>2473.0700000000002</v>
      </c>
      <c r="D2387">
        <v>80</v>
      </c>
    </row>
    <row r="2388" spans="3:4">
      <c r="C2388">
        <v>1981.86</v>
      </c>
      <c r="D2388">
        <v>85</v>
      </c>
    </row>
    <row r="2389" spans="3:4">
      <c r="C2389">
        <v>1736.17</v>
      </c>
      <c r="D2389">
        <v>85</v>
      </c>
    </row>
    <row r="2390" spans="3:4">
      <c r="C2390">
        <v>1736.17</v>
      </c>
      <c r="D2390">
        <v>85</v>
      </c>
    </row>
    <row r="2391" spans="3:4">
      <c r="C2391">
        <v>1736.17</v>
      </c>
      <c r="D2391">
        <v>85</v>
      </c>
    </row>
    <row r="2392" spans="3:4">
      <c r="C2392">
        <v>1736.17</v>
      </c>
      <c r="D2392">
        <v>85</v>
      </c>
    </row>
    <row r="2393" spans="3:4">
      <c r="C2393">
        <v>1736.17</v>
      </c>
      <c r="D2393">
        <v>85</v>
      </c>
    </row>
    <row r="2394" spans="3:4">
      <c r="C2394">
        <v>1736.17</v>
      </c>
      <c r="D2394">
        <v>75</v>
      </c>
    </row>
    <row r="2395" spans="3:4">
      <c r="C2395">
        <v>5954.42</v>
      </c>
      <c r="D2395">
        <v>1.6</v>
      </c>
    </row>
    <row r="2396" spans="3:4">
      <c r="C2396">
        <v>5999.96</v>
      </c>
      <c r="D2396">
        <v>1.6</v>
      </c>
    </row>
    <row r="2397" spans="3:4">
      <c r="C2397">
        <v>5999.96</v>
      </c>
      <c r="D2397">
        <v>1.6</v>
      </c>
    </row>
    <row r="2398" spans="3:4">
      <c r="C2398">
        <v>5999.96</v>
      </c>
      <c r="D2398">
        <v>1.6</v>
      </c>
    </row>
    <row r="2399" spans="3:4">
      <c r="C2399">
        <v>4070.18</v>
      </c>
      <c r="D2399">
        <v>1.6</v>
      </c>
    </row>
    <row r="2400" spans="3:4">
      <c r="C2400">
        <v>1572.38</v>
      </c>
      <c r="D2400">
        <v>30</v>
      </c>
    </row>
    <row r="2401" spans="3:4">
      <c r="C2401">
        <v>1572.38</v>
      </c>
      <c r="D2401">
        <v>30</v>
      </c>
    </row>
    <row r="2402" spans="3:4">
      <c r="C2402">
        <v>95.99</v>
      </c>
      <c r="D2402">
        <v>15</v>
      </c>
    </row>
    <row r="2403" spans="3:4">
      <c r="C2403">
        <v>96</v>
      </c>
      <c r="D2403">
        <v>30</v>
      </c>
    </row>
    <row r="2404" spans="3:4">
      <c r="C2404">
        <v>95.99</v>
      </c>
      <c r="D2404">
        <v>40</v>
      </c>
    </row>
    <row r="2405" spans="3:4">
      <c r="C2405">
        <v>95.99</v>
      </c>
      <c r="D2405">
        <v>45</v>
      </c>
    </row>
    <row r="2406" spans="3:4">
      <c r="C2406">
        <v>95.99</v>
      </c>
      <c r="D2406">
        <v>40</v>
      </c>
    </row>
    <row r="2407" spans="3:4">
      <c r="C2407">
        <v>96.83</v>
      </c>
      <c r="D2407">
        <v>35</v>
      </c>
    </row>
    <row r="2408" spans="3:4">
      <c r="C2408">
        <v>95.94</v>
      </c>
      <c r="D2408">
        <v>50</v>
      </c>
    </row>
    <row r="2409" spans="3:4">
      <c r="C2409">
        <v>86.87</v>
      </c>
      <c r="D2409">
        <v>45</v>
      </c>
    </row>
    <row r="2410" spans="3:4">
      <c r="C2410">
        <v>106</v>
      </c>
      <c r="D2410">
        <v>85</v>
      </c>
    </row>
    <row r="2411" spans="3:4">
      <c r="C2411">
        <v>106</v>
      </c>
      <c r="D2411">
        <v>85</v>
      </c>
    </row>
    <row r="2412" spans="3:4">
      <c r="C2412">
        <v>106</v>
      </c>
      <c r="D2412">
        <v>93</v>
      </c>
    </row>
    <row r="2413" spans="3:4">
      <c r="C2413">
        <v>104.29</v>
      </c>
      <c r="D2413">
        <v>96</v>
      </c>
    </row>
    <row r="2414" spans="3:4">
      <c r="C2414">
        <v>86</v>
      </c>
      <c r="D2414">
        <v>95</v>
      </c>
    </row>
    <row r="2415" spans="3:4">
      <c r="C2415">
        <v>86</v>
      </c>
      <c r="D2415">
        <v>90</v>
      </c>
    </row>
    <row r="2416" spans="3:4">
      <c r="C2416">
        <v>86.16</v>
      </c>
      <c r="D2416">
        <v>90</v>
      </c>
    </row>
    <row r="2417" spans="3:4">
      <c r="C2417">
        <v>88.3</v>
      </c>
      <c r="D2417">
        <v>90</v>
      </c>
    </row>
    <row r="2418" spans="3:4">
      <c r="C2418">
        <v>86</v>
      </c>
      <c r="D2418">
        <v>125</v>
      </c>
    </row>
    <row r="2419" spans="3:4">
      <c r="C2419">
        <v>106</v>
      </c>
      <c r="D2419">
        <v>66</v>
      </c>
    </row>
    <row r="2420" spans="3:4">
      <c r="C2420">
        <v>200.1</v>
      </c>
      <c r="D2420">
        <v>36.6</v>
      </c>
    </row>
    <row r="2421" spans="3:4">
      <c r="C2421">
        <v>355.79</v>
      </c>
      <c r="D2421">
        <v>1.6</v>
      </c>
    </row>
    <row r="2422" spans="3:4">
      <c r="C2422">
        <v>298.89999999999998</v>
      </c>
      <c r="D2422">
        <v>17</v>
      </c>
    </row>
    <row r="2423" spans="3:4">
      <c r="C2423">
        <v>198.93</v>
      </c>
      <c r="D2423">
        <v>8</v>
      </c>
    </row>
    <row r="2424" spans="3:4">
      <c r="C2424">
        <v>96.3</v>
      </c>
      <c r="D2424">
        <v>5</v>
      </c>
    </row>
    <row r="2425" spans="3:4">
      <c r="C2425">
        <v>95.99</v>
      </c>
      <c r="D2425">
        <v>25</v>
      </c>
    </row>
    <row r="2426" spans="3:4">
      <c r="C2426">
        <v>1618.77</v>
      </c>
      <c r="D2426">
        <v>15</v>
      </c>
    </row>
    <row r="2427" spans="3:4">
      <c r="C2427">
        <v>1618.93</v>
      </c>
      <c r="D2427">
        <v>30</v>
      </c>
    </row>
    <row r="2428" spans="3:4">
      <c r="C2428">
        <v>1618.77</v>
      </c>
      <c r="D2428">
        <v>40</v>
      </c>
    </row>
    <row r="2429" spans="3:4">
      <c r="C2429">
        <v>1618.77</v>
      </c>
      <c r="D2429">
        <v>45</v>
      </c>
    </row>
    <row r="2430" spans="3:4">
      <c r="C2430">
        <v>1618.77</v>
      </c>
      <c r="D2430">
        <v>40</v>
      </c>
    </row>
    <row r="2431" spans="3:4">
      <c r="C2431">
        <v>1632.93</v>
      </c>
      <c r="D2431">
        <v>35</v>
      </c>
    </row>
    <row r="2432" spans="3:4">
      <c r="C2432">
        <v>1617.92</v>
      </c>
      <c r="D2432">
        <v>50</v>
      </c>
    </row>
    <row r="2433" spans="3:4">
      <c r="C2433">
        <v>1464.97</v>
      </c>
      <c r="D2433">
        <v>45</v>
      </c>
    </row>
    <row r="2434" spans="3:4">
      <c r="C2434">
        <v>1787.57</v>
      </c>
      <c r="D2434">
        <v>85</v>
      </c>
    </row>
    <row r="2435" spans="3:4">
      <c r="C2435">
        <v>1787.57</v>
      </c>
      <c r="D2435">
        <v>85</v>
      </c>
    </row>
    <row r="2436" spans="3:4">
      <c r="C2436">
        <v>1787.57</v>
      </c>
      <c r="D2436">
        <v>93</v>
      </c>
    </row>
    <row r="2437" spans="3:4">
      <c r="C2437">
        <v>1758.74</v>
      </c>
      <c r="D2437">
        <v>96</v>
      </c>
    </row>
    <row r="2438" spans="3:4">
      <c r="C2438">
        <v>1450.3</v>
      </c>
      <c r="D2438">
        <v>95</v>
      </c>
    </row>
    <row r="2439" spans="3:4">
      <c r="C2439">
        <v>1450.3</v>
      </c>
      <c r="D2439">
        <v>90</v>
      </c>
    </row>
    <row r="2440" spans="3:4">
      <c r="C2440">
        <v>1452.99</v>
      </c>
      <c r="D2440">
        <v>90</v>
      </c>
    </row>
    <row r="2441" spans="3:4">
      <c r="C2441">
        <v>1489.08</v>
      </c>
      <c r="D2441">
        <v>90</v>
      </c>
    </row>
    <row r="2442" spans="3:4">
      <c r="C2442">
        <v>1450.3</v>
      </c>
      <c r="D2442">
        <v>125</v>
      </c>
    </row>
    <row r="2443" spans="3:4">
      <c r="C2443">
        <v>1787.57</v>
      </c>
      <c r="D2443">
        <v>66</v>
      </c>
    </row>
    <row r="2444" spans="3:4">
      <c r="C2444">
        <v>3374.47</v>
      </c>
      <c r="D2444">
        <v>36.6</v>
      </c>
    </row>
    <row r="2445" spans="3:4">
      <c r="C2445">
        <v>6000.01</v>
      </c>
      <c r="D2445">
        <v>1.6</v>
      </c>
    </row>
    <row r="2446" spans="3:4">
      <c r="C2446">
        <v>5040.62</v>
      </c>
      <c r="D2446">
        <v>17</v>
      </c>
    </row>
    <row r="2447" spans="3:4">
      <c r="C2447">
        <v>3354.74</v>
      </c>
      <c r="D2447">
        <v>8</v>
      </c>
    </row>
    <row r="2448" spans="3:4">
      <c r="C2448">
        <v>1623.99</v>
      </c>
      <c r="D2448">
        <v>5</v>
      </c>
    </row>
    <row r="2449" spans="3:4">
      <c r="C2449">
        <v>1618.77</v>
      </c>
      <c r="D2449">
        <v>25</v>
      </c>
    </row>
    <row r="2450" spans="3:4">
      <c r="C2450">
        <v>95.99</v>
      </c>
      <c r="D2450">
        <v>16</v>
      </c>
    </row>
    <row r="2451" spans="3:4">
      <c r="C2451">
        <v>96</v>
      </c>
      <c r="D2451">
        <v>30</v>
      </c>
    </row>
    <row r="2452" spans="3:4">
      <c r="C2452">
        <v>95.99</v>
      </c>
      <c r="D2452">
        <v>40</v>
      </c>
    </row>
    <row r="2453" spans="3:4">
      <c r="C2453">
        <v>95.94</v>
      </c>
      <c r="D2453">
        <v>40</v>
      </c>
    </row>
    <row r="2454" spans="3:4">
      <c r="C2454">
        <v>95.99</v>
      </c>
      <c r="D2454">
        <v>40</v>
      </c>
    </row>
    <row r="2455" spans="3:4">
      <c r="C2455">
        <v>96.12</v>
      </c>
      <c r="D2455">
        <v>40</v>
      </c>
    </row>
    <row r="2456" spans="3:4">
      <c r="C2456">
        <v>89.54</v>
      </c>
      <c r="D2456">
        <v>90</v>
      </c>
    </row>
    <row r="2457" spans="3:4">
      <c r="C2457">
        <v>95.99</v>
      </c>
      <c r="D2457">
        <v>88</v>
      </c>
    </row>
    <row r="2458" spans="3:4">
      <c r="C2458">
        <v>96</v>
      </c>
      <c r="D2458">
        <v>115</v>
      </c>
    </row>
    <row r="2459" spans="3:4">
      <c r="C2459">
        <v>95.99</v>
      </c>
      <c r="D2459">
        <v>103</v>
      </c>
    </row>
    <row r="2460" spans="3:4">
      <c r="C2460">
        <v>86</v>
      </c>
      <c r="D2460">
        <v>105</v>
      </c>
    </row>
    <row r="2461" spans="3:4">
      <c r="C2461">
        <v>86</v>
      </c>
      <c r="D2461">
        <v>110</v>
      </c>
    </row>
    <row r="2462" spans="3:4">
      <c r="C2462">
        <v>86</v>
      </c>
      <c r="D2462">
        <v>110</v>
      </c>
    </row>
    <row r="2463" spans="3:4">
      <c r="C2463">
        <v>86</v>
      </c>
      <c r="D2463">
        <v>106</v>
      </c>
    </row>
    <row r="2464" spans="3:4">
      <c r="C2464">
        <v>86</v>
      </c>
      <c r="D2464">
        <v>100.7</v>
      </c>
    </row>
    <row r="2465" spans="3:4">
      <c r="C2465">
        <v>88.71</v>
      </c>
      <c r="D2465">
        <v>103.3</v>
      </c>
    </row>
    <row r="2466" spans="3:4">
      <c r="C2466">
        <v>61.09</v>
      </c>
      <c r="D2466">
        <v>150</v>
      </c>
    </row>
    <row r="2467" spans="3:4">
      <c r="C2467">
        <v>121</v>
      </c>
      <c r="D2467">
        <v>6.6</v>
      </c>
    </row>
    <row r="2468" spans="3:4">
      <c r="C2468">
        <v>298.91000000000003</v>
      </c>
      <c r="D2468">
        <v>17</v>
      </c>
    </row>
    <row r="2469" spans="3:4">
      <c r="C2469">
        <v>298.91000000000003</v>
      </c>
      <c r="D2469">
        <v>17</v>
      </c>
    </row>
    <row r="2470" spans="3:4">
      <c r="C2470">
        <v>298.91000000000003</v>
      </c>
      <c r="D2470">
        <v>17</v>
      </c>
    </row>
    <row r="2471" spans="3:4">
      <c r="C2471">
        <v>96.83</v>
      </c>
      <c r="D2471">
        <v>10</v>
      </c>
    </row>
    <row r="2472" spans="3:4">
      <c r="C2472">
        <v>96</v>
      </c>
      <c r="D2472">
        <v>20</v>
      </c>
    </row>
    <row r="2473" spans="3:4">
      <c r="C2473">
        <v>95.77</v>
      </c>
      <c r="D2473">
        <v>40</v>
      </c>
    </row>
    <row r="2474" spans="3:4">
      <c r="C2474">
        <v>1618.77</v>
      </c>
      <c r="D2474">
        <v>16</v>
      </c>
    </row>
    <row r="2475" spans="3:4">
      <c r="C2475">
        <v>1618.93</v>
      </c>
      <c r="D2475">
        <v>30</v>
      </c>
    </row>
    <row r="2476" spans="3:4">
      <c r="C2476">
        <v>1618.77</v>
      </c>
      <c r="D2476">
        <v>40</v>
      </c>
    </row>
    <row r="2477" spans="3:4">
      <c r="C2477">
        <v>1617.92</v>
      </c>
      <c r="D2477">
        <v>40</v>
      </c>
    </row>
    <row r="2478" spans="3:4">
      <c r="C2478">
        <v>1618.77</v>
      </c>
      <c r="D2478">
        <v>40</v>
      </c>
    </row>
    <row r="2479" spans="3:4">
      <c r="C2479">
        <v>1620.96</v>
      </c>
      <c r="D2479">
        <v>40</v>
      </c>
    </row>
    <row r="2480" spans="3:4">
      <c r="C2480">
        <v>1509.99</v>
      </c>
      <c r="D2480">
        <v>90</v>
      </c>
    </row>
    <row r="2481" spans="3:4">
      <c r="C2481">
        <v>1618.77</v>
      </c>
      <c r="D2481">
        <v>88</v>
      </c>
    </row>
    <row r="2482" spans="3:4">
      <c r="C2482">
        <v>1618.93</v>
      </c>
      <c r="D2482">
        <v>115</v>
      </c>
    </row>
    <row r="2483" spans="3:4">
      <c r="C2483">
        <v>1618.77</v>
      </c>
      <c r="D2483">
        <v>103</v>
      </c>
    </row>
    <row r="2484" spans="3:4">
      <c r="C2484">
        <v>1450.3</v>
      </c>
      <c r="D2484">
        <v>105</v>
      </c>
    </row>
    <row r="2485" spans="3:4">
      <c r="C2485">
        <v>1450.3</v>
      </c>
      <c r="D2485">
        <v>110</v>
      </c>
    </row>
    <row r="2486" spans="3:4">
      <c r="C2486">
        <v>1450.3</v>
      </c>
      <c r="D2486">
        <v>110</v>
      </c>
    </row>
    <row r="2487" spans="3:4">
      <c r="C2487">
        <v>1450.3</v>
      </c>
      <c r="D2487">
        <v>106</v>
      </c>
    </row>
    <row r="2488" spans="3:4">
      <c r="C2488">
        <v>1450.3</v>
      </c>
      <c r="D2488">
        <v>100.7</v>
      </c>
    </row>
    <row r="2489" spans="3:4">
      <c r="C2489">
        <v>1496</v>
      </c>
      <c r="D2489">
        <v>103.3</v>
      </c>
    </row>
    <row r="2490" spans="3:4">
      <c r="C2490">
        <v>1030.22</v>
      </c>
      <c r="D2490">
        <v>150</v>
      </c>
    </row>
    <row r="2491" spans="3:4">
      <c r="C2491">
        <v>2040.53</v>
      </c>
      <c r="D2491">
        <v>6.6</v>
      </c>
    </row>
    <row r="2492" spans="3:4">
      <c r="C2492">
        <v>5040.79</v>
      </c>
      <c r="D2492">
        <v>17</v>
      </c>
    </row>
    <row r="2493" spans="3:4">
      <c r="C2493">
        <v>5040.79</v>
      </c>
      <c r="D2493">
        <v>17</v>
      </c>
    </row>
    <row r="2494" spans="3:4">
      <c r="C2494">
        <v>5040.79</v>
      </c>
      <c r="D2494">
        <v>17</v>
      </c>
    </row>
    <row r="2495" spans="3:4">
      <c r="C2495">
        <v>1632.93</v>
      </c>
      <c r="D2495">
        <v>10</v>
      </c>
    </row>
    <row r="2496" spans="3:4">
      <c r="C2496">
        <v>1618.93</v>
      </c>
      <c r="D2496">
        <v>20</v>
      </c>
    </row>
    <row r="2497" spans="3:4">
      <c r="C2497">
        <v>1615.06</v>
      </c>
      <c r="D2497">
        <v>40</v>
      </c>
    </row>
    <row r="2498" spans="3:4">
      <c r="C2498">
        <v>105.37</v>
      </c>
      <c r="D2498">
        <v>11</v>
      </c>
    </row>
    <row r="2499" spans="3:4">
      <c r="C2499">
        <v>106</v>
      </c>
      <c r="D2499">
        <v>25</v>
      </c>
    </row>
    <row r="2500" spans="3:4">
      <c r="C2500">
        <v>105.73</v>
      </c>
      <c r="D2500">
        <v>30</v>
      </c>
    </row>
    <row r="2501" spans="3:4">
      <c r="C2501">
        <v>102.73</v>
      </c>
      <c r="D2501">
        <v>40</v>
      </c>
    </row>
    <row r="2502" spans="3:4">
      <c r="C2502">
        <v>105.73</v>
      </c>
      <c r="D2502">
        <v>30</v>
      </c>
    </row>
    <row r="2503" spans="3:4">
      <c r="C2503">
        <v>150.37</v>
      </c>
      <c r="D2503">
        <v>7</v>
      </c>
    </row>
    <row r="2504" spans="3:4">
      <c r="C2504">
        <v>120.99</v>
      </c>
      <c r="D2504">
        <v>45</v>
      </c>
    </row>
    <row r="2505" spans="3:4">
      <c r="C2505">
        <v>150.99</v>
      </c>
      <c r="D2505">
        <v>75</v>
      </c>
    </row>
    <row r="2506" spans="3:4">
      <c r="C2506">
        <v>126</v>
      </c>
      <c r="D2506">
        <v>85</v>
      </c>
    </row>
    <row r="2507" spans="3:4">
      <c r="C2507">
        <v>126</v>
      </c>
      <c r="D2507">
        <v>95</v>
      </c>
    </row>
    <row r="2508" spans="3:4">
      <c r="C2508">
        <v>106</v>
      </c>
      <c r="D2508">
        <v>67</v>
      </c>
    </row>
    <row r="2509" spans="3:4">
      <c r="C2509">
        <v>106</v>
      </c>
      <c r="D2509">
        <v>70</v>
      </c>
    </row>
    <row r="2510" spans="3:4">
      <c r="C2510">
        <v>106</v>
      </c>
      <c r="D2510">
        <v>60</v>
      </c>
    </row>
    <row r="2511" spans="3:4">
      <c r="C2511">
        <v>106</v>
      </c>
      <c r="D2511">
        <v>55</v>
      </c>
    </row>
    <row r="2512" spans="3:4">
      <c r="C2512">
        <v>131</v>
      </c>
      <c r="D2512">
        <v>35</v>
      </c>
    </row>
    <row r="2513" spans="3:4">
      <c r="C2513">
        <v>201.7</v>
      </c>
      <c r="D2513">
        <v>20</v>
      </c>
    </row>
    <row r="2514" spans="3:4">
      <c r="C2514">
        <v>106</v>
      </c>
      <c r="D2514">
        <v>75</v>
      </c>
    </row>
    <row r="2515" spans="3:4">
      <c r="C2515">
        <v>131</v>
      </c>
      <c r="D2515">
        <v>16.5</v>
      </c>
    </row>
    <row r="2516" spans="3:4">
      <c r="C2516">
        <v>354.98</v>
      </c>
      <c r="D2516">
        <v>16.5</v>
      </c>
    </row>
    <row r="2517" spans="3:4">
      <c r="C2517">
        <v>355.79</v>
      </c>
      <c r="D2517">
        <v>1.5</v>
      </c>
    </row>
    <row r="2518" spans="3:4">
      <c r="C2518">
        <v>355.79</v>
      </c>
      <c r="D2518">
        <v>1.5</v>
      </c>
    </row>
    <row r="2519" spans="3:4">
      <c r="C2519">
        <v>248.59</v>
      </c>
      <c r="D2519">
        <v>1.5</v>
      </c>
    </row>
    <row r="2520" spans="3:4">
      <c r="C2520">
        <v>106</v>
      </c>
      <c r="D2520">
        <v>5</v>
      </c>
    </row>
    <row r="2521" spans="3:4">
      <c r="C2521">
        <v>105.02</v>
      </c>
      <c r="D2521">
        <v>25</v>
      </c>
    </row>
    <row r="2522" spans="3:4">
      <c r="C2522">
        <v>1776.95</v>
      </c>
      <c r="D2522">
        <v>11</v>
      </c>
    </row>
    <row r="2523" spans="3:4">
      <c r="C2523">
        <v>1787.57</v>
      </c>
      <c r="D2523">
        <v>25</v>
      </c>
    </row>
    <row r="2524" spans="3:4">
      <c r="C2524">
        <v>1783.02</v>
      </c>
      <c r="D2524">
        <v>30</v>
      </c>
    </row>
    <row r="2525" spans="3:4">
      <c r="C2525">
        <v>1732.43</v>
      </c>
      <c r="D2525">
        <v>40</v>
      </c>
    </row>
    <row r="2526" spans="3:4">
      <c r="C2526">
        <v>1783.02</v>
      </c>
      <c r="D2526">
        <v>30</v>
      </c>
    </row>
    <row r="2527" spans="3:4">
      <c r="C2527">
        <v>2535.8200000000002</v>
      </c>
      <c r="D2527">
        <v>7</v>
      </c>
    </row>
    <row r="2528" spans="3:4">
      <c r="C2528">
        <v>2040.36</v>
      </c>
      <c r="D2528">
        <v>45</v>
      </c>
    </row>
    <row r="2529" spans="3:4">
      <c r="C2529">
        <v>2546.2800000000002</v>
      </c>
      <c r="D2529">
        <v>75</v>
      </c>
    </row>
    <row r="2530" spans="3:4">
      <c r="C2530">
        <v>2124.85</v>
      </c>
      <c r="D2530">
        <v>85</v>
      </c>
    </row>
    <row r="2531" spans="3:4">
      <c r="C2531">
        <v>2124.85</v>
      </c>
      <c r="D2531">
        <v>95</v>
      </c>
    </row>
    <row r="2532" spans="3:4">
      <c r="C2532">
        <v>1787.57</v>
      </c>
      <c r="D2532">
        <v>67</v>
      </c>
    </row>
    <row r="2533" spans="3:4">
      <c r="C2533">
        <v>1787.57</v>
      </c>
      <c r="D2533">
        <v>70</v>
      </c>
    </row>
    <row r="2534" spans="3:4">
      <c r="C2534">
        <v>1787.57</v>
      </c>
      <c r="D2534">
        <v>60</v>
      </c>
    </row>
    <row r="2535" spans="3:4">
      <c r="C2535">
        <v>1787.57</v>
      </c>
      <c r="D2535">
        <v>55</v>
      </c>
    </row>
    <row r="2536" spans="3:4">
      <c r="C2536">
        <v>2209.17</v>
      </c>
      <c r="D2536">
        <v>35</v>
      </c>
    </row>
    <row r="2537" spans="3:4">
      <c r="C2537">
        <v>3401.45</v>
      </c>
      <c r="D2537">
        <v>20</v>
      </c>
    </row>
    <row r="2538" spans="3:4">
      <c r="C2538">
        <v>1787.57</v>
      </c>
      <c r="D2538">
        <v>75</v>
      </c>
    </row>
    <row r="2539" spans="3:4">
      <c r="C2539">
        <v>2209.17</v>
      </c>
      <c r="D2539">
        <v>16.5</v>
      </c>
    </row>
    <row r="2540" spans="3:4">
      <c r="C2540">
        <v>5986.35</v>
      </c>
      <c r="D2540">
        <v>16.5</v>
      </c>
    </row>
    <row r="2541" spans="3:4">
      <c r="C2541">
        <v>6000.01</v>
      </c>
      <c r="D2541">
        <v>1.5</v>
      </c>
    </row>
    <row r="2542" spans="3:4">
      <c r="C2542">
        <v>6000.01</v>
      </c>
      <c r="D2542">
        <v>1.5</v>
      </c>
    </row>
    <row r="2543" spans="3:4">
      <c r="C2543">
        <v>4192.2</v>
      </c>
      <c r="D2543">
        <v>1.5</v>
      </c>
    </row>
    <row r="2544" spans="3:4">
      <c r="C2544">
        <v>1787.57</v>
      </c>
      <c r="D2544">
        <v>5</v>
      </c>
    </row>
    <row r="2545" spans="3:4">
      <c r="C2545">
        <v>1771.05</v>
      </c>
      <c r="D2545">
        <v>25</v>
      </c>
    </row>
    <row r="2546" spans="3:4">
      <c r="C2546">
        <v>106</v>
      </c>
      <c r="D2546">
        <v>5</v>
      </c>
    </row>
    <row r="2547" spans="3:4">
      <c r="C2547">
        <v>106</v>
      </c>
      <c r="D2547">
        <v>15</v>
      </c>
    </row>
    <row r="2548" spans="3:4">
      <c r="C2548">
        <v>106</v>
      </c>
      <c r="D2548">
        <v>20</v>
      </c>
    </row>
    <row r="2549" spans="3:4">
      <c r="C2549">
        <v>106</v>
      </c>
      <c r="D2549">
        <v>20</v>
      </c>
    </row>
    <row r="2550" spans="3:4">
      <c r="C2550">
        <v>106</v>
      </c>
      <c r="D2550">
        <v>25</v>
      </c>
    </row>
    <row r="2551" spans="3:4">
      <c r="C2551">
        <v>198.91</v>
      </c>
      <c r="D2551">
        <v>7</v>
      </c>
    </row>
    <row r="2552" spans="3:4">
      <c r="C2552">
        <v>121</v>
      </c>
      <c r="D2552">
        <v>45</v>
      </c>
    </row>
    <row r="2553" spans="3:4">
      <c r="C2553">
        <v>126</v>
      </c>
      <c r="D2553">
        <v>85</v>
      </c>
    </row>
    <row r="2554" spans="3:4">
      <c r="C2554">
        <v>126</v>
      </c>
      <c r="D2554">
        <v>100</v>
      </c>
    </row>
    <row r="2555" spans="3:4">
      <c r="C2555">
        <v>126</v>
      </c>
      <c r="D2555">
        <v>100</v>
      </c>
    </row>
    <row r="2556" spans="3:4">
      <c r="C2556">
        <v>106</v>
      </c>
      <c r="D2556">
        <v>65</v>
      </c>
    </row>
    <row r="2557" spans="3:4">
      <c r="C2557">
        <v>106</v>
      </c>
      <c r="D2557">
        <v>76</v>
      </c>
    </row>
    <row r="2558" spans="3:4">
      <c r="C2558">
        <v>106</v>
      </c>
      <c r="D2558">
        <v>85</v>
      </c>
    </row>
    <row r="2559" spans="3:4">
      <c r="C2559">
        <v>86</v>
      </c>
      <c r="D2559">
        <v>120</v>
      </c>
    </row>
    <row r="2560" spans="3:4">
      <c r="C2560">
        <v>106</v>
      </c>
      <c r="D2560">
        <v>95</v>
      </c>
    </row>
    <row r="2561" spans="3:4">
      <c r="C2561">
        <v>106</v>
      </c>
      <c r="D2561">
        <v>85</v>
      </c>
    </row>
    <row r="2562" spans="3:4">
      <c r="C2562">
        <v>86</v>
      </c>
      <c r="D2562">
        <v>120</v>
      </c>
    </row>
    <row r="2563" spans="3:4">
      <c r="C2563">
        <v>131</v>
      </c>
      <c r="D2563">
        <v>26.5</v>
      </c>
    </row>
    <row r="2564" spans="3:4">
      <c r="C2564">
        <v>354.98</v>
      </c>
      <c r="D2564">
        <v>16.5</v>
      </c>
    </row>
    <row r="2565" spans="3:4">
      <c r="C2565">
        <v>355.79</v>
      </c>
      <c r="D2565">
        <v>1.5</v>
      </c>
    </row>
    <row r="2566" spans="3:4">
      <c r="C2566">
        <v>355.79</v>
      </c>
      <c r="D2566">
        <v>1.5</v>
      </c>
    </row>
    <row r="2567" spans="3:4">
      <c r="C2567">
        <v>248.68</v>
      </c>
      <c r="D2567">
        <v>1.5</v>
      </c>
    </row>
    <row r="2568" spans="3:4">
      <c r="C2568">
        <v>106</v>
      </c>
      <c r="D2568">
        <v>40</v>
      </c>
    </row>
    <row r="2569" spans="3:4">
      <c r="C2569">
        <v>100.88</v>
      </c>
      <c r="D2569">
        <v>60</v>
      </c>
    </row>
    <row r="2570" spans="3:4">
      <c r="C2570">
        <v>1787.57</v>
      </c>
      <c r="D2570">
        <v>5</v>
      </c>
    </row>
    <row r="2571" spans="3:4">
      <c r="C2571">
        <v>1787.57</v>
      </c>
      <c r="D2571">
        <v>15</v>
      </c>
    </row>
    <row r="2572" spans="3:4">
      <c r="C2572">
        <v>1787.57</v>
      </c>
      <c r="D2572">
        <v>20</v>
      </c>
    </row>
    <row r="2573" spans="3:4">
      <c r="C2573">
        <v>1787.57</v>
      </c>
      <c r="D2573">
        <v>20</v>
      </c>
    </row>
    <row r="2574" spans="3:4">
      <c r="C2574">
        <v>1787.57</v>
      </c>
      <c r="D2574">
        <v>25</v>
      </c>
    </row>
    <row r="2575" spans="3:4">
      <c r="C2575">
        <v>3354.4</v>
      </c>
      <c r="D2575">
        <v>7</v>
      </c>
    </row>
    <row r="2576" spans="3:4">
      <c r="C2576">
        <v>2040.53</v>
      </c>
      <c r="D2576">
        <v>45</v>
      </c>
    </row>
    <row r="2577" spans="3:4">
      <c r="C2577">
        <v>2124.85</v>
      </c>
      <c r="D2577">
        <v>85</v>
      </c>
    </row>
    <row r="2578" spans="3:4">
      <c r="C2578">
        <v>2124.85</v>
      </c>
      <c r="D2578">
        <v>100</v>
      </c>
    </row>
    <row r="2579" spans="3:4">
      <c r="C2579">
        <v>2124.85</v>
      </c>
      <c r="D2579">
        <v>100</v>
      </c>
    </row>
    <row r="2580" spans="3:4">
      <c r="C2580">
        <v>1787.57</v>
      </c>
      <c r="D2580">
        <v>65</v>
      </c>
    </row>
    <row r="2581" spans="3:4">
      <c r="C2581">
        <v>1787.57</v>
      </c>
      <c r="D2581">
        <v>76</v>
      </c>
    </row>
    <row r="2582" spans="3:4">
      <c r="C2582">
        <v>1787.57</v>
      </c>
      <c r="D2582">
        <v>85</v>
      </c>
    </row>
    <row r="2583" spans="3:4">
      <c r="C2583">
        <v>1450.3</v>
      </c>
      <c r="D2583">
        <v>120</v>
      </c>
    </row>
    <row r="2584" spans="3:4">
      <c r="C2584">
        <v>1787.57</v>
      </c>
      <c r="D2584">
        <v>95</v>
      </c>
    </row>
    <row r="2585" spans="3:4">
      <c r="C2585">
        <v>1787.57</v>
      </c>
      <c r="D2585">
        <v>85</v>
      </c>
    </row>
    <row r="2586" spans="3:4">
      <c r="C2586">
        <v>1450.3</v>
      </c>
      <c r="D2586">
        <v>120</v>
      </c>
    </row>
    <row r="2587" spans="3:4">
      <c r="C2587">
        <v>2209.17</v>
      </c>
      <c r="D2587">
        <v>26.5</v>
      </c>
    </row>
    <row r="2588" spans="3:4">
      <c r="C2588">
        <v>5986.35</v>
      </c>
      <c r="D2588">
        <v>16.5</v>
      </c>
    </row>
    <row r="2589" spans="3:4">
      <c r="C2589">
        <v>6000.01</v>
      </c>
      <c r="D2589">
        <v>1.5</v>
      </c>
    </row>
    <row r="2590" spans="3:4">
      <c r="C2590">
        <v>6000.01</v>
      </c>
      <c r="D2590">
        <v>1.5</v>
      </c>
    </row>
    <row r="2591" spans="3:4">
      <c r="C2591">
        <v>4193.71</v>
      </c>
      <c r="D2591">
        <v>1.5</v>
      </c>
    </row>
    <row r="2592" spans="3:4">
      <c r="C2592">
        <v>1787.57</v>
      </c>
      <c r="D2592">
        <v>40</v>
      </c>
    </row>
    <row r="2593" spans="3:4">
      <c r="C2593">
        <v>1701.23</v>
      </c>
      <c r="D2593">
        <v>60</v>
      </c>
    </row>
    <row r="2594" spans="3:4">
      <c r="C2594">
        <v>95.06</v>
      </c>
      <c r="D2594">
        <v>90</v>
      </c>
    </row>
    <row r="2595" spans="3:4">
      <c r="C2595">
        <v>86</v>
      </c>
      <c r="D2595">
        <v>78</v>
      </c>
    </row>
    <row r="2596" spans="3:4">
      <c r="C2596">
        <v>85.99</v>
      </c>
      <c r="D2596">
        <v>61</v>
      </c>
    </row>
    <row r="2597" spans="3:4">
      <c r="C2597">
        <v>85.99</v>
      </c>
      <c r="D2597">
        <v>45</v>
      </c>
    </row>
    <row r="2598" spans="3:4">
      <c r="C2598">
        <v>85.99</v>
      </c>
      <c r="D2598">
        <v>50</v>
      </c>
    </row>
    <row r="2599" spans="3:4">
      <c r="C2599">
        <v>96.11</v>
      </c>
      <c r="D2599">
        <v>75</v>
      </c>
    </row>
    <row r="2600" spans="3:4">
      <c r="C2600">
        <v>96</v>
      </c>
      <c r="D2600">
        <v>85</v>
      </c>
    </row>
    <row r="2601" spans="3:4">
      <c r="C2601">
        <v>91.9</v>
      </c>
      <c r="D2601">
        <v>75</v>
      </c>
    </row>
    <row r="2602" spans="3:4">
      <c r="C2602">
        <v>86</v>
      </c>
      <c r="D2602">
        <v>104</v>
      </c>
    </row>
    <row r="2603" spans="3:4">
      <c r="C2603">
        <v>86</v>
      </c>
      <c r="D2603">
        <v>101</v>
      </c>
    </row>
    <row r="2604" spans="3:4">
      <c r="C2604">
        <v>79.959999999999994</v>
      </c>
      <c r="D2604">
        <v>148</v>
      </c>
    </row>
    <row r="2605" spans="3:4">
      <c r="C2605">
        <v>60.6</v>
      </c>
      <c r="D2605">
        <v>150</v>
      </c>
    </row>
    <row r="2606" spans="3:4">
      <c r="C2606">
        <v>79.61</v>
      </c>
      <c r="D2606">
        <v>150</v>
      </c>
    </row>
    <row r="2607" spans="3:4">
      <c r="C2607">
        <v>81.36</v>
      </c>
      <c r="D2607">
        <v>152</v>
      </c>
    </row>
    <row r="2608" spans="3:4">
      <c r="C2608">
        <v>84.17</v>
      </c>
      <c r="D2608">
        <v>138</v>
      </c>
    </row>
    <row r="2609" spans="3:4">
      <c r="C2609">
        <v>85.99</v>
      </c>
      <c r="D2609">
        <v>129</v>
      </c>
    </row>
    <row r="2610" spans="3:4">
      <c r="C2610">
        <v>84.88</v>
      </c>
      <c r="D2610">
        <v>125</v>
      </c>
    </row>
    <row r="2611" spans="3:4">
      <c r="C2611">
        <v>115.99</v>
      </c>
      <c r="D2611">
        <v>53</v>
      </c>
    </row>
    <row r="2612" spans="3:4">
      <c r="C2612">
        <v>225.26</v>
      </c>
      <c r="D2612">
        <v>17.600000000000001</v>
      </c>
    </row>
    <row r="2613" spans="3:4">
      <c r="C2613">
        <v>225.26</v>
      </c>
      <c r="D2613">
        <v>17.600000000000001</v>
      </c>
    </row>
    <row r="2614" spans="3:4">
      <c r="C2614">
        <v>151.43</v>
      </c>
      <c r="D2614">
        <v>15</v>
      </c>
    </row>
    <row r="2615" spans="3:4">
      <c r="C2615">
        <v>106</v>
      </c>
      <c r="D2615">
        <v>10</v>
      </c>
    </row>
    <row r="2616" spans="3:4">
      <c r="C2616">
        <v>106</v>
      </c>
      <c r="D2616">
        <v>5</v>
      </c>
    </row>
    <row r="2617" spans="3:4">
      <c r="C2617">
        <v>106</v>
      </c>
      <c r="D2617">
        <v>5</v>
      </c>
    </row>
    <row r="2618" spans="3:4">
      <c r="C2618">
        <v>1624</v>
      </c>
      <c r="D2618">
        <v>90</v>
      </c>
    </row>
    <row r="2619" spans="3:4">
      <c r="C2619">
        <v>1469.22</v>
      </c>
      <c r="D2619">
        <v>78</v>
      </c>
    </row>
    <row r="2620" spans="3:4">
      <c r="C2620">
        <v>1469.04</v>
      </c>
      <c r="D2620">
        <v>61</v>
      </c>
    </row>
    <row r="2621" spans="3:4">
      <c r="C2621">
        <v>1469.04</v>
      </c>
      <c r="D2621">
        <v>45</v>
      </c>
    </row>
    <row r="2622" spans="3:4">
      <c r="C2622">
        <v>1469.04</v>
      </c>
      <c r="D2622">
        <v>50</v>
      </c>
    </row>
    <row r="2623" spans="3:4">
      <c r="C2623">
        <v>1641.93</v>
      </c>
      <c r="D2623">
        <v>75</v>
      </c>
    </row>
    <row r="2624" spans="3:4">
      <c r="C2624">
        <v>1640.05</v>
      </c>
      <c r="D2624">
        <v>85</v>
      </c>
    </row>
    <row r="2625" spans="3:4">
      <c r="C2625">
        <v>1570.01</v>
      </c>
      <c r="D2625">
        <v>75</v>
      </c>
    </row>
    <row r="2626" spans="3:4">
      <c r="C2626">
        <v>1469.22</v>
      </c>
      <c r="D2626">
        <v>104</v>
      </c>
    </row>
    <row r="2627" spans="3:4">
      <c r="C2627">
        <v>1469.22</v>
      </c>
      <c r="D2627">
        <v>101</v>
      </c>
    </row>
    <row r="2628" spans="3:4">
      <c r="C2628">
        <v>1366.03</v>
      </c>
      <c r="D2628">
        <v>148</v>
      </c>
    </row>
    <row r="2629" spans="3:4">
      <c r="C2629">
        <v>1035.28</v>
      </c>
      <c r="D2629">
        <v>150</v>
      </c>
    </row>
    <row r="2630" spans="3:4">
      <c r="C2630">
        <v>1360.05</v>
      </c>
      <c r="D2630">
        <v>150</v>
      </c>
    </row>
    <row r="2631" spans="3:4">
      <c r="C2631">
        <v>1389.95</v>
      </c>
      <c r="D2631">
        <v>152</v>
      </c>
    </row>
    <row r="2632" spans="3:4">
      <c r="C2632">
        <v>1437.95</v>
      </c>
      <c r="D2632">
        <v>138</v>
      </c>
    </row>
    <row r="2633" spans="3:4">
      <c r="C2633">
        <v>1469.04</v>
      </c>
      <c r="D2633">
        <v>129</v>
      </c>
    </row>
    <row r="2634" spans="3:4">
      <c r="C2634">
        <v>1450.08</v>
      </c>
      <c r="D2634">
        <v>125</v>
      </c>
    </row>
    <row r="2635" spans="3:4">
      <c r="C2635">
        <v>1981.56</v>
      </c>
      <c r="D2635">
        <v>53</v>
      </c>
    </row>
    <row r="2636" spans="3:4">
      <c r="C2636">
        <v>3848.32</v>
      </c>
      <c r="D2636">
        <v>17.600000000000001</v>
      </c>
    </row>
    <row r="2637" spans="3:4">
      <c r="C2637">
        <v>3848.32</v>
      </c>
      <c r="D2637">
        <v>17.600000000000001</v>
      </c>
    </row>
    <row r="2638" spans="3:4">
      <c r="C2638">
        <v>2587.0100000000002</v>
      </c>
      <c r="D2638">
        <v>15</v>
      </c>
    </row>
    <row r="2639" spans="3:4">
      <c r="C2639">
        <v>1810.89</v>
      </c>
      <c r="D2639">
        <v>10</v>
      </c>
    </row>
    <row r="2640" spans="3:4">
      <c r="C2640">
        <v>1810.89</v>
      </c>
      <c r="D2640">
        <v>5</v>
      </c>
    </row>
    <row r="2641" spans="3:4">
      <c r="C2641">
        <v>1810.89</v>
      </c>
      <c r="D2641">
        <v>5</v>
      </c>
    </row>
    <row r="2642" spans="3:4">
      <c r="C2642">
        <v>101.34</v>
      </c>
      <c r="D2642">
        <v>55</v>
      </c>
    </row>
    <row r="2643" spans="3:4">
      <c r="C2643">
        <v>100.02</v>
      </c>
      <c r="D2643">
        <v>50</v>
      </c>
    </row>
    <row r="2644" spans="3:4">
      <c r="C2644">
        <v>96.29</v>
      </c>
      <c r="D2644">
        <v>50</v>
      </c>
    </row>
    <row r="2645" spans="3:4">
      <c r="C2645">
        <v>96.29</v>
      </c>
      <c r="D2645">
        <v>51</v>
      </c>
    </row>
    <row r="2646" spans="3:4">
      <c r="C2646">
        <v>96.73</v>
      </c>
      <c r="D2646">
        <v>62</v>
      </c>
    </row>
    <row r="2647" spans="3:4">
      <c r="C2647">
        <v>106</v>
      </c>
      <c r="D2647">
        <v>35</v>
      </c>
    </row>
    <row r="2648" spans="3:4">
      <c r="C2648">
        <v>106</v>
      </c>
      <c r="D2648">
        <v>27</v>
      </c>
    </row>
    <row r="2649" spans="3:4">
      <c r="C2649">
        <v>96</v>
      </c>
      <c r="D2649">
        <v>50</v>
      </c>
    </row>
    <row r="2650" spans="3:4">
      <c r="C2650">
        <v>95.85</v>
      </c>
      <c r="D2650">
        <v>83</v>
      </c>
    </row>
    <row r="2651" spans="3:4">
      <c r="C2651">
        <v>95.85</v>
      </c>
      <c r="D2651">
        <v>81</v>
      </c>
    </row>
    <row r="2652" spans="3:4">
      <c r="C2652">
        <v>82.68</v>
      </c>
      <c r="D2652">
        <v>139</v>
      </c>
    </row>
    <row r="2653" spans="3:4">
      <c r="C2653">
        <v>82.68</v>
      </c>
      <c r="D2653">
        <v>142</v>
      </c>
    </row>
    <row r="2654" spans="3:4">
      <c r="C2654">
        <v>82.68</v>
      </c>
      <c r="D2654">
        <v>141</v>
      </c>
    </row>
    <row r="2655" spans="3:4">
      <c r="C2655">
        <v>82.68</v>
      </c>
      <c r="D2655">
        <v>136</v>
      </c>
    </row>
    <row r="2656" spans="3:4">
      <c r="C2656">
        <v>86</v>
      </c>
      <c r="D2656">
        <v>125</v>
      </c>
    </row>
    <row r="2657" spans="3:4">
      <c r="C2657">
        <v>96</v>
      </c>
      <c r="D2657">
        <v>105</v>
      </c>
    </row>
    <row r="2658" spans="3:4">
      <c r="C2658">
        <v>95.85</v>
      </c>
      <c r="D2658">
        <v>75</v>
      </c>
    </row>
    <row r="2659" spans="3:4">
      <c r="C2659">
        <v>102.8</v>
      </c>
      <c r="D2659">
        <v>35</v>
      </c>
    </row>
    <row r="2660" spans="3:4">
      <c r="C2660">
        <v>225.33</v>
      </c>
      <c r="D2660">
        <v>17.5</v>
      </c>
    </row>
    <row r="2661" spans="3:4">
      <c r="C2661">
        <v>225.33</v>
      </c>
      <c r="D2661">
        <v>17.5</v>
      </c>
    </row>
    <row r="2662" spans="3:4">
      <c r="C2662">
        <v>224.69</v>
      </c>
      <c r="D2662">
        <v>15</v>
      </c>
    </row>
    <row r="2663" spans="3:4">
      <c r="C2663">
        <v>106</v>
      </c>
      <c r="D2663">
        <v>10</v>
      </c>
    </row>
    <row r="2664" spans="3:4">
      <c r="C2664">
        <v>106</v>
      </c>
      <c r="D2664">
        <v>5</v>
      </c>
    </row>
    <row r="2665" spans="3:4">
      <c r="C2665">
        <v>106</v>
      </c>
      <c r="D2665">
        <v>5</v>
      </c>
    </row>
    <row r="2666" spans="3:4">
      <c r="C2666">
        <v>1731.28</v>
      </c>
      <c r="D2666">
        <v>55</v>
      </c>
    </row>
    <row r="2667" spans="3:4">
      <c r="C2667">
        <v>1708.73</v>
      </c>
      <c r="D2667">
        <v>50</v>
      </c>
    </row>
    <row r="2668" spans="3:4">
      <c r="C2668">
        <v>1645.01</v>
      </c>
      <c r="D2668">
        <v>50</v>
      </c>
    </row>
    <row r="2669" spans="3:4">
      <c r="C2669">
        <v>1645.01</v>
      </c>
      <c r="D2669">
        <v>51</v>
      </c>
    </row>
    <row r="2670" spans="3:4">
      <c r="C2670">
        <v>1652.53</v>
      </c>
      <c r="D2670">
        <v>62</v>
      </c>
    </row>
    <row r="2671" spans="3:4">
      <c r="C2671">
        <v>1810.89</v>
      </c>
      <c r="D2671">
        <v>35</v>
      </c>
    </row>
    <row r="2672" spans="3:4">
      <c r="C2672">
        <v>1810.89</v>
      </c>
      <c r="D2672">
        <v>27</v>
      </c>
    </row>
    <row r="2673" spans="3:4">
      <c r="C2673">
        <v>1640.05</v>
      </c>
      <c r="D2673">
        <v>50</v>
      </c>
    </row>
    <row r="2674" spans="3:4">
      <c r="C2674">
        <v>1637.49</v>
      </c>
      <c r="D2674">
        <v>83</v>
      </c>
    </row>
    <row r="2675" spans="3:4">
      <c r="C2675">
        <v>1637.49</v>
      </c>
      <c r="D2675">
        <v>81</v>
      </c>
    </row>
    <row r="2676" spans="3:4">
      <c r="C2676">
        <v>1412.5</v>
      </c>
      <c r="D2676">
        <v>139</v>
      </c>
    </row>
    <row r="2677" spans="3:4">
      <c r="C2677">
        <v>1412.5</v>
      </c>
      <c r="D2677">
        <v>142</v>
      </c>
    </row>
    <row r="2678" spans="3:4">
      <c r="C2678">
        <v>1412.5</v>
      </c>
      <c r="D2678">
        <v>141</v>
      </c>
    </row>
    <row r="2679" spans="3:4">
      <c r="C2679">
        <v>1412.5</v>
      </c>
      <c r="D2679">
        <v>136</v>
      </c>
    </row>
    <row r="2680" spans="3:4">
      <c r="C2680">
        <v>1469.22</v>
      </c>
      <c r="D2680">
        <v>125</v>
      </c>
    </row>
    <row r="2681" spans="3:4">
      <c r="C2681">
        <v>1640.05</v>
      </c>
      <c r="D2681">
        <v>105</v>
      </c>
    </row>
    <row r="2682" spans="3:4">
      <c r="C2682">
        <v>1637.49</v>
      </c>
      <c r="D2682">
        <v>75</v>
      </c>
    </row>
    <row r="2683" spans="3:4">
      <c r="C2683">
        <v>1756.22</v>
      </c>
      <c r="D2683">
        <v>35</v>
      </c>
    </row>
    <row r="2684" spans="3:4">
      <c r="C2684">
        <v>3849.52</v>
      </c>
      <c r="D2684">
        <v>17.5</v>
      </c>
    </row>
    <row r="2685" spans="3:4">
      <c r="C2685">
        <v>3849.52</v>
      </c>
      <c r="D2685">
        <v>17.5</v>
      </c>
    </row>
    <row r="2686" spans="3:4">
      <c r="C2686">
        <v>3838.58</v>
      </c>
      <c r="D2686">
        <v>15</v>
      </c>
    </row>
    <row r="2687" spans="3:4">
      <c r="C2687">
        <v>1810.89</v>
      </c>
      <c r="D2687">
        <v>10</v>
      </c>
    </row>
    <row r="2688" spans="3:4">
      <c r="C2688">
        <v>1810.89</v>
      </c>
      <c r="D2688">
        <v>5</v>
      </c>
    </row>
    <row r="2689" spans="3:4">
      <c r="C2689">
        <v>1810.89</v>
      </c>
      <c r="D2689">
        <v>5</v>
      </c>
    </row>
    <row r="2690" spans="3:4">
      <c r="C2690">
        <v>116</v>
      </c>
      <c r="D2690">
        <v>25</v>
      </c>
    </row>
    <row r="2691" spans="3:4">
      <c r="C2691">
        <v>116</v>
      </c>
      <c r="D2691">
        <v>28.2</v>
      </c>
    </row>
    <row r="2692" spans="3:4">
      <c r="C2692">
        <v>116</v>
      </c>
      <c r="D2692">
        <v>30.8</v>
      </c>
    </row>
    <row r="2693" spans="3:4">
      <c r="C2693">
        <v>116</v>
      </c>
      <c r="D2693">
        <v>30.8</v>
      </c>
    </row>
    <row r="2694" spans="3:4">
      <c r="C2694">
        <v>116</v>
      </c>
      <c r="D2694">
        <v>30.8</v>
      </c>
    </row>
    <row r="2695" spans="3:4">
      <c r="C2695">
        <v>116</v>
      </c>
      <c r="D2695">
        <v>65</v>
      </c>
    </row>
    <row r="2696" spans="3:4">
      <c r="C2696">
        <v>106</v>
      </c>
      <c r="D2696">
        <v>80</v>
      </c>
    </row>
    <row r="2697" spans="3:4">
      <c r="C2697">
        <v>126</v>
      </c>
      <c r="D2697">
        <v>67</v>
      </c>
    </row>
    <row r="2698" spans="3:4">
      <c r="C2698">
        <v>126</v>
      </c>
      <c r="D2698">
        <v>76</v>
      </c>
    </row>
    <row r="2699" spans="3:4">
      <c r="C2699">
        <v>64.38</v>
      </c>
      <c r="D2699">
        <v>83</v>
      </c>
    </row>
    <row r="2700" spans="3:4">
      <c r="C2700">
        <v>86</v>
      </c>
      <c r="D2700">
        <v>91</v>
      </c>
    </row>
    <row r="2701" spans="3:4">
      <c r="C2701">
        <v>86</v>
      </c>
      <c r="D2701">
        <v>91</v>
      </c>
    </row>
    <row r="2702" spans="3:4">
      <c r="C2702">
        <v>86</v>
      </c>
      <c r="D2702">
        <v>97</v>
      </c>
    </row>
    <row r="2703" spans="3:4">
      <c r="C2703">
        <v>86</v>
      </c>
      <c r="D2703">
        <v>93</v>
      </c>
    </row>
    <row r="2704" spans="3:4">
      <c r="C2704">
        <v>106</v>
      </c>
      <c r="D2704">
        <v>91</v>
      </c>
    </row>
    <row r="2705" spans="3:4">
      <c r="C2705">
        <v>116</v>
      </c>
      <c r="D2705">
        <v>68.400000000000006</v>
      </c>
    </row>
    <row r="2706" spans="3:4">
      <c r="C2706">
        <v>106</v>
      </c>
      <c r="D2706">
        <v>68.400000000000006</v>
      </c>
    </row>
    <row r="2707" spans="3:4">
      <c r="C2707">
        <v>121</v>
      </c>
      <c r="D2707">
        <v>0</v>
      </c>
    </row>
    <row r="2708" spans="3:4">
      <c r="C2708">
        <v>351.21</v>
      </c>
      <c r="D2708">
        <v>1.5</v>
      </c>
    </row>
    <row r="2709" spans="3:4">
      <c r="C2709">
        <v>351.21</v>
      </c>
      <c r="D2709">
        <v>1.5</v>
      </c>
    </row>
    <row r="2710" spans="3:4">
      <c r="C2710">
        <v>351.21</v>
      </c>
      <c r="D2710">
        <v>0</v>
      </c>
    </row>
    <row r="2711" spans="3:4">
      <c r="C2711">
        <v>248.68</v>
      </c>
      <c r="D2711">
        <v>0</v>
      </c>
    </row>
    <row r="2712" spans="3:4">
      <c r="C2712">
        <v>174.65</v>
      </c>
      <c r="D2712">
        <v>5</v>
      </c>
    </row>
    <row r="2713" spans="3:4">
      <c r="C2713">
        <v>170.9</v>
      </c>
      <c r="D2713">
        <v>5</v>
      </c>
    </row>
    <row r="2714" spans="3:4">
      <c r="C2714">
        <v>1981.73</v>
      </c>
      <c r="D2714">
        <v>25</v>
      </c>
    </row>
    <row r="2715" spans="3:4">
      <c r="C2715">
        <v>1981.73</v>
      </c>
      <c r="D2715">
        <v>28.2</v>
      </c>
    </row>
    <row r="2716" spans="3:4">
      <c r="C2716">
        <v>1981.73</v>
      </c>
      <c r="D2716">
        <v>30.8</v>
      </c>
    </row>
    <row r="2717" spans="3:4">
      <c r="C2717">
        <v>1981.73</v>
      </c>
      <c r="D2717">
        <v>30.8</v>
      </c>
    </row>
    <row r="2718" spans="3:4">
      <c r="C2718">
        <v>1981.73</v>
      </c>
      <c r="D2718">
        <v>30.8</v>
      </c>
    </row>
    <row r="2719" spans="3:4">
      <c r="C2719">
        <v>1981.73</v>
      </c>
      <c r="D2719">
        <v>65</v>
      </c>
    </row>
    <row r="2720" spans="3:4">
      <c r="C2720">
        <v>1810.89</v>
      </c>
      <c r="D2720">
        <v>80</v>
      </c>
    </row>
    <row r="2721" spans="3:4">
      <c r="C2721">
        <v>2152.5700000000002</v>
      </c>
      <c r="D2721">
        <v>67</v>
      </c>
    </row>
    <row r="2722" spans="3:4">
      <c r="C2722">
        <v>2152.5700000000002</v>
      </c>
      <c r="D2722">
        <v>76</v>
      </c>
    </row>
    <row r="2723" spans="3:4">
      <c r="C2723">
        <v>1099.8599999999999</v>
      </c>
      <c r="D2723">
        <v>83</v>
      </c>
    </row>
    <row r="2724" spans="3:4">
      <c r="C2724">
        <v>1469.22</v>
      </c>
      <c r="D2724">
        <v>91</v>
      </c>
    </row>
    <row r="2725" spans="3:4">
      <c r="C2725">
        <v>1469.22</v>
      </c>
      <c r="D2725">
        <v>91</v>
      </c>
    </row>
    <row r="2726" spans="3:4">
      <c r="C2726">
        <v>1469.22</v>
      </c>
      <c r="D2726">
        <v>97</v>
      </c>
    </row>
    <row r="2727" spans="3:4">
      <c r="C2727">
        <v>1469.22</v>
      </c>
      <c r="D2727">
        <v>93</v>
      </c>
    </row>
    <row r="2728" spans="3:4">
      <c r="C2728">
        <v>1810.89</v>
      </c>
      <c r="D2728">
        <v>91</v>
      </c>
    </row>
    <row r="2729" spans="3:4">
      <c r="C2729">
        <v>1981.73</v>
      </c>
      <c r="D2729">
        <v>68.400000000000006</v>
      </c>
    </row>
    <row r="2730" spans="3:4">
      <c r="C2730">
        <v>1810.89</v>
      </c>
      <c r="D2730">
        <v>68.400000000000006</v>
      </c>
    </row>
    <row r="2731" spans="3:4">
      <c r="C2731">
        <v>2067.15</v>
      </c>
      <c r="D2731">
        <v>0</v>
      </c>
    </row>
    <row r="2732" spans="3:4">
      <c r="C2732">
        <v>6000.04</v>
      </c>
      <c r="D2732">
        <v>1.5</v>
      </c>
    </row>
    <row r="2733" spans="3:4">
      <c r="C2733">
        <v>6000.04</v>
      </c>
      <c r="D2733">
        <v>1.5</v>
      </c>
    </row>
    <row r="2734" spans="3:4">
      <c r="C2734">
        <v>6000.04</v>
      </c>
      <c r="D2734">
        <v>0</v>
      </c>
    </row>
    <row r="2735" spans="3:4">
      <c r="C2735">
        <v>4248.42</v>
      </c>
      <c r="D2735">
        <v>0</v>
      </c>
    </row>
    <row r="2736" spans="3:4">
      <c r="C2736">
        <v>2983.7</v>
      </c>
      <c r="D2736">
        <v>5</v>
      </c>
    </row>
    <row r="2737" spans="3:4">
      <c r="C2737">
        <v>2919.64</v>
      </c>
      <c r="D2737">
        <v>5</v>
      </c>
    </row>
    <row r="2738" spans="3:4">
      <c r="C2738">
        <v>164.93</v>
      </c>
      <c r="D2738">
        <v>55</v>
      </c>
    </row>
    <row r="2739" spans="3:4">
      <c r="C2739">
        <v>164.95</v>
      </c>
      <c r="D2739">
        <v>55</v>
      </c>
    </row>
    <row r="2740" spans="3:4">
      <c r="C2740">
        <v>164.91</v>
      </c>
      <c r="D2740">
        <v>58</v>
      </c>
    </row>
    <row r="2741" spans="3:4">
      <c r="C2741">
        <v>126</v>
      </c>
      <c r="D2741">
        <v>62</v>
      </c>
    </row>
    <row r="2742" spans="3:4">
      <c r="C2742">
        <v>126</v>
      </c>
      <c r="D2742">
        <v>65</v>
      </c>
    </row>
    <row r="2743" spans="3:4">
      <c r="C2743">
        <v>164.96</v>
      </c>
      <c r="D2743">
        <v>60</v>
      </c>
    </row>
    <row r="2744" spans="3:4">
      <c r="C2744">
        <v>115.99</v>
      </c>
      <c r="D2744">
        <v>100</v>
      </c>
    </row>
    <row r="2745" spans="3:4">
      <c r="C2745">
        <v>116</v>
      </c>
      <c r="D2745">
        <v>80</v>
      </c>
    </row>
    <row r="2746" spans="3:4">
      <c r="C2746">
        <v>99.96</v>
      </c>
      <c r="D2746">
        <v>110</v>
      </c>
    </row>
    <row r="2747" spans="3:4">
      <c r="C2747">
        <v>86</v>
      </c>
      <c r="D2747">
        <v>110</v>
      </c>
    </row>
    <row r="2748" spans="3:4">
      <c r="C2748">
        <v>56.1</v>
      </c>
      <c r="D2748">
        <v>160</v>
      </c>
    </row>
    <row r="2749" spans="3:4">
      <c r="C2749">
        <v>56.1</v>
      </c>
      <c r="D2749">
        <v>160</v>
      </c>
    </row>
    <row r="2750" spans="3:4">
      <c r="C2750">
        <v>56.1</v>
      </c>
      <c r="D2750">
        <v>150</v>
      </c>
    </row>
    <row r="2751" spans="3:4">
      <c r="C2751">
        <v>56.1</v>
      </c>
      <c r="D2751">
        <v>145</v>
      </c>
    </row>
    <row r="2752" spans="3:4">
      <c r="C2752">
        <v>56.1</v>
      </c>
      <c r="D2752">
        <v>142</v>
      </c>
    </row>
    <row r="2753" spans="3:4">
      <c r="C2753">
        <v>85.99</v>
      </c>
      <c r="D2753">
        <v>152</v>
      </c>
    </row>
    <row r="2754" spans="3:4">
      <c r="C2754">
        <v>86</v>
      </c>
      <c r="D2754">
        <v>180</v>
      </c>
    </row>
    <row r="2755" spans="3:4">
      <c r="C2755">
        <v>164.96</v>
      </c>
      <c r="D2755">
        <v>55</v>
      </c>
    </row>
    <row r="2756" spans="3:4">
      <c r="C2756">
        <v>347.15</v>
      </c>
      <c r="D2756">
        <v>5</v>
      </c>
    </row>
    <row r="2757" spans="3:4">
      <c r="C2757">
        <v>347.15</v>
      </c>
      <c r="D2757">
        <v>20</v>
      </c>
    </row>
    <row r="2758" spans="3:4">
      <c r="C2758">
        <v>347.15</v>
      </c>
      <c r="D2758">
        <v>25</v>
      </c>
    </row>
    <row r="2759" spans="3:4">
      <c r="C2759">
        <v>243.88</v>
      </c>
      <c r="D2759">
        <v>15</v>
      </c>
    </row>
    <row r="2760" spans="3:4">
      <c r="C2760">
        <v>190</v>
      </c>
      <c r="D2760">
        <v>35</v>
      </c>
    </row>
    <row r="2761" spans="3:4">
      <c r="C2761">
        <v>173</v>
      </c>
      <c r="D2761">
        <v>45</v>
      </c>
    </row>
    <row r="2762" spans="3:4">
      <c r="C2762">
        <v>2850.62</v>
      </c>
      <c r="D2762">
        <v>55</v>
      </c>
    </row>
    <row r="2763" spans="3:4">
      <c r="C2763">
        <v>2850.96</v>
      </c>
      <c r="D2763">
        <v>55</v>
      </c>
    </row>
    <row r="2764" spans="3:4">
      <c r="C2764">
        <v>2850.27</v>
      </c>
      <c r="D2764">
        <v>58</v>
      </c>
    </row>
    <row r="2765" spans="3:4">
      <c r="C2765">
        <v>2177.7600000000002</v>
      </c>
      <c r="D2765">
        <v>62</v>
      </c>
    </row>
    <row r="2766" spans="3:4">
      <c r="C2766">
        <v>2177.7600000000002</v>
      </c>
      <c r="D2766">
        <v>65</v>
      </c>
    </row>
    <row r="2767" spans="3:4">
      <c r="C2767">
        <v>2851.14</v>
      </c>
      <c r="D2767">
        <v>60</v>
      </c>
    </row>
    <row r="2768" spans="3:4">
      <c r="C2768">
        <v>2004.75</v>
      </c>
      <c r="D2768">
        <v>100</v>
      </c>
    </row>
    <row r="2769" spans="3:4">
      <c r="C2769">
        <v>2004.92</v>
      </c>
      <c r="D2769">
        <v>80</v>
      </c>
    </row>
    <row r="2770" spans="3:4">
      <c r="C2770">
        <v>1727.69</v>
      </c>
      <c r="D2770">
        <v>110</v>
      </c>
    </row>
    <row r="2771" spans="3:4">
      <c r="C2771">
        <v>1486.41</v>
      </c>
      <c r="D2771">
        <v>110</v>
      </c>
    </row>
    <row r="2772" spans="3:4">
      <c r="C2772">
        <v>969.62</v>
      </c>
      <c r="D2772">
        <v>160</v>
      </c>
    </row>
    <row r="2773" spans="3:4">
      <c r="C2773">
        <v>969.62</v>
      </c>
      <c r="D2773">
        <v>160</v>
      </c>
    </row>
    <row r="2774" spans="3:4">
      <c r="C2774">
        <v>969.62</v>
      </c>
      <c r="D2774">
        <v>150</v>
      </c>
    </row>
    <row r="2775" spans="3:4">
      <c r="C2775">
        <v>969.62</v>
      </c>
      <c r="D2775">
        <v>145</v>
      </c>
    </row>
    <row r="2776" spans="3:4">
      <c r="C2776">
        <v>969.62</v>
      </c>
      <c r="D2776">
        <v>142</v>
      </c>
    </row>
    <row r="2777" spans="3:4">
      <c r="C2777">
        <v>1486.23</v>
      </c>
      <c r="D2777">
        <v>152</v>
      </c>
    </row>
    <row r="2778" spans="3:4">
      <c r="C2778">
        <v>1486.41</v>
      </c>
      <c r="D2778">
        <v>180</v>
      </c>
    </row>
    <row r="2779" spans="3:4">
      <c r="C2779">
        <v>2851.14</v>
      </c>
      <c r="D2779">
        <v>55</v>
      </c>
    </row>
    <row r="2780" spans="3:4">
      <c r="C2780">
        <v>6000.07</v>
      </c>
      <c r="D2780">
        <v>5</v>
      </c>
    </row>
    <row r="2781" spans="3:4">
      <c r="C2781">
        <v>6000.07</v>
      </c>
      <c r="D2781">
        <v>20</v>
      </c>
    </row>
    <row r="2782" spans="3:4">
      <c r="C2782">
        <v>6000.07</v>
      </c>
      <c r="D2782">
        <v>25</v>
      </c>
    </row>
    <row r="2783" spans="3:4">
      <c r="C2783">
        <v>4215.17</v>
      </c>
      <c r="D2783">
        <v>15</v>
      </c>
    </row>
    <row r="2784" spans="3:4">
      <c r="C2784">
        <v>3283.92</v>
      </c>
      <c r="D2784">
        <v>35</v>
      </c>
    </row>
    <row r="2785" spans="3:4">
      <c r="C2785">
        <v>2990.1</v>
      </c>
      <c r="D2785">
        <v>45</v>
      </c>
    </row>
    <row r="2786" spans="3:4">
      <c r="C2786">
        <v>126</v>
      </c>
      <c r="D2786">
        <v>56</v>
      </c>
    </row>
    <row r="2787" spans="3:4">
      <c r="C2787">
        <v>126</v>
      </c>
      <c r="D2787">
        <v>38</v>
      </c>
    </row>
    <row r="2788" spans="3:4">
      <c r="C2788">
        <v>126</v>
      </c>
      <c r="D2788">
        <v>36</v>
      </c>
    </row>
    <row r="2789" spans="3:4">
      <c r="C2789">
        <v>116</v>
      </c>
      <c r="D2789">
        <v>35</v>
      </c>
    </row>
    <row r="2790" spans="3:4">
      <c r="C2790">
        <v>116</v>
      </c>
      <c r="D2790">
        <v>38</v>
      </c>
    </row>
    <row r="2791" spans="3:4">
      <c r="C2791">
        <v>126</v>
      </c>
      <c r="D2791">
        <v>80</v>
      </c>
    </row>
    <row r="2792" spans="3:4">
      <c r="C2792">
        <v>164.96</v>
      </c>
      <c r="D2792">
        <v>55</v>
      </c>
    </row>
    <row r="2793" spans="3:4">
      <c r="C2793">
        <v>106</v>
      </c>
      <c r="D2793">
        <v>90</v>
      </c>
    </row>
    <row r="2794" spans="3:4">
      <c r="C2794">
        <v>96</v>
      </c>
      <c r="D2794">
        <v>121</v>
      </c>
    </row>
    <row r="2795" spans="3:4">
      <c r="C2795">
        <v>95.99</v>
      </c>
      <c r="D2795">
        <v>113</v>
      </c>
    </row>
    <row r="2796" spans="3:4">
      <c r="C2796">
        <v>56.08</v>
      </c>
      <c r="D2796">
        <v>136</v>
      </c>
    </row>
    <row r="2797" spans="3:4">
      <c r="C2797">
        <v>56.08</v>
      </c>
      <c r="D2797">
        <v>147</v>
      </c>
    </row>
    <row r="2798" spans="3:4">
      <c r="C2798">
        <v>56.09</v>
      </c>
      <c r="D2798">
        <v>146</v>
      </c>
    </row>
    <row r="2799" spans="3:4">
      <c r="C2799">
        <v>56.08</v>
      </c>
      <c r="D2799">
        <v>144</v>
      </c>
    </row>
    <row r="2800" spans="3:4">
      <c r="C2800">
        <v>56.09</v>
      </c>
      <c r="D2800">
        <v>144</v>
      </c>
    </row>
    <row r="2801" spans="3:4">
      <c r="C2801">
        <v>86</v>
      </c>
      <c r="D2801">
        <v>150</v>
      </c>
    </row>
    <row r="2802" spans="3:4">
      <c r="C2802">
        <v>95.99</v>
      </c>
      <c r="D2802">
        <v>170</v>
      </c>
    </row>
    <row r="2803" spans="3:4">
      <c r="C2803">
        <v>126</v>
      </c>
      <c r="D2803">
        <v>65</v>
      </c>
    </row>
    <row r="2804" spans="3:4">
      <c r="C2804">
        <v>298.95999999999998</v>
      </c>
      <c r="D2804">
        <v>49</v>
      </c>
    </row>
    <row r="2805" spans="3:4">
      <c r="C2805">
        <v>298.98</v>
      </c>
      <c r="D2805">
        <v>49</v>
      </c>
    </row>
    <row r="2806" spans="3:4">
      <c r="C2806">
        <v>347.15</v>
      </c>
      <c r="D2806">
        <v>25</v>
      </c>
    </row>
    <row r="2807" spans="3:4">
      <c r="C2807">
        <v>244.18</v>
      </c>
      <c r="D2807">
        <v>15</v>
      </c>
    </row>
    <row r="2808" spans="3:4">
      <c r="C2808">
        <v>126</v>
      </c>
      <c r="D2808">
        <v>70</v>
      </c>
    </row>
    <row r="2809" spans="3:4">
      <c r="C2809">
        <v>116</v>
      </c>
      <c r="D2809">
        <v>57</v>
      </c>
    </row>
    <row r="2810" spans="3:4">
      <c r="C2810">
        <v>2177.7600000000002</v>
      </c>
      <c r="D2810">
        <v>56</v>
      </c>
    </row>
    <row r="2811" spans="3:4">
      <c r="C2811">
        <v>2177.7600000000002</v>
      </c>
      <c r="D2811">
        <v>38</v>
      </c>
    </row>
    <row r="2812" spans="3:4">
      <c r="C2812">
        <v>2177.7600000000002</v>
      </c>
      <c r="D2812">
        <v>36</v>
      </c>
    </row>
    <row r="2813" spans="3:4">
      <c r="C2813">
        <v>2004.92</v>
      </c>
      <c r="D2813">
        <v>35</v>
      </c>
    </row>
    <row r="2814" spans="3:4">
      <c r="C2814">
        <v>2004.92</v>
      </c>
      <c r="D2814">
        <v>38</v>
      </c>
    </row>
    <row r="2815" spans="3:4">
      <c r="C2815">
        <v>2177.7600000000002</v>
      </c>
      <c r="D2815">
        <v>80</v>
      </c>
    </row>
    <row r="2816" spans="3:4">
      <c r="C2816">
        <v>2851.14</v>
      </c>
      <c r="D2816">
        <v>55</v>
      </c>
    </row>
    <row r="2817" spans="3:4">
      <c r="C2817">
        <v>1832.08</v>
      </c>
      <c r="D2817">
        <v>90</v>
      </c>
    </row>
    <row r="2818" spans="3:4">
      <c r="C2818">
        <v>1659.24</v>
      </c>
      <c r="D2818">
        <v>121</v>
      </c>
    </row>
    <row r="2819" spans="3:4">
      <c r="C2819">
        <v>1659.07</v>
      </c>
      <c r="D2819">
        <v>113</v>
      </c>
    </row>
    <row r="2820" spans="3:4">
      <c r="C2820">
        <v>969.28</v>
      </c>
      <c r="D2820">
        <v>136</v>
      </c>
    </row>
    <row r="2821" spans="3:4">
      <c r="C2821">
        <v>969.28</v>
      </c>
      <c r="D2821">
        <v>147</v>
      </c>
    </row>
    <row r="2822" spans="3:4">
      <c r="C2822">
        <v>969.45</v>
      </c>
      <c r="D2822">
        <v>146</v>
      </c>
    </row>
    <row r="2823" spans="3:4">
      <c r="C2823">
        <v>969.28</v>
      </c>
      <c r="D2823">
        <v>144</v>
      </c>
    </row>
    <row r="2824" spans="3:4">
      <c r="C2824">
        <v>969.45</v>
      </c>
      <c r="D2824">
        <v>144</v>
      </c>
    </row>
    <row r="2825" spans="3:4">
      <c r="C2825">
        <v>1486.41</v>
      </c>
      <c r="D2825">
        <v>150</v>
      </c>
    </row>
    <row r="2826" spans="3:4">
      <c r="C2826">
        <v>1659.07</v>
      </c>
      <c r="D2826">
        <v>170</v>
      </c>
    </row>
    <row r="2827" spans="3:4">
      <c r="C2827">
        <v>2177.7600000000002</v>
      </c>
      <c r="D2827">
        <v>65</v>
      </c>
    </row>
    <row r="2828" spans="3:4">
      <c r="C2828">
        <v>5167.16</v>
      </c>
      <c r="D2828">
        <v>49</v>
      </c>
    </row>
    <row r="2829" spans="3:4">
      <c r="C2829">
        <v>5167.51</v>
      </c>
      <c r="D2829">
        <v>49</v>
      </c>
    </row>
    <row r="2830" spans="3:4">
      <c r="C2830">
        <v>6000.07</v>
      </c>
      <c r="D2830">
        <v>25</v>
      </c>
    </row>
    <row r="2831" spans="3:4">
      <c r="C2831">
        <v>4220.3599999999997</v>
      </c>
      <c r="D2831">
        <v>15</v>
      </c>
    </row>
    <row r="2832" spans="3:4">
      <c r="C2832">
        <v>2177.7600000000002</v>
      </c>
      <c r="D2832">
        <v>70</v>
      </c>
    </row>
    <row r="2833" spans="3:4">
      <c r="C2833">
        <v>2004.92</v>
      </c>
      <c r="D2833">
        <v>57</v>
      </c>
    </row>
    <row r="2834" spans="3:4">
      <c r="C2834">
        <v>126</v>
      </c>
      <c r="D2834">
        <v>40</v>
      </c>
    </row>
    <row r="2835" spans="3:4">
      <c r="C2835">
        <v>126</v>
      </c>
      <c r="D2835">
        <v>37.5</v>
      </c>
    </row>
    <row r="2836" spans="3:4">
      <c r="C2836">
        <v>126</v>
      </c>
      <c r="D2836">
        <v>41.8</v>
      </c>
    </row>
    <row r="2837" spans="3:4">
      <c r="C2837">
        <v>116</v>
      </c>
      <c r="D2837">
        <v>46.3</v>
      </c>
    </row>
    <row r="2838" spans="3:4">
      <c r="C2838">
        <v>126</v>
      </c>
      <c r="D2838">
        <v>42.1</v>
      </c>
    </row>
    <row r="2839" spans="3:4">
      <c r="C2839">
        <v>347.15</v>
      </c>
      <c r="D2839">
        <v>40</v>
      </c>
    </row>
    <row r="2840" spans="3:4">
      <c r="C2840">
        <v>346.07</v>
      </c>
      <c r="D2840">
        <v>35</v>
      </c>
    </row>
    <row r="2841" spans="3:4">
      <c r="C2841">
        <v>190.94</v>
      </c>
      <c r="D2841">
        <v>35</v>
      </c>
    </row>
    <row r="2842" spans="3:4">
      <c r="C2842">
        <v>151</v>
      </c>
      <c r="D2842">
        <v>55</v>
      </c>
    </row>
    <row r="2843" spans="3:4">
      <c r="C2843">
        <v>138.5</v>
      </c>
      <c r="D2843">
        <v>45</v>
      </c>
    </row>
    <row r="2844" spans="3:4">
      <c r="C2844">
        <v>86</v>
      </c>
      <c r="D2844">
        <v>120</v>
      </c>
    </row>
    <row r="2845" spans="3:4">
      <c r="C2845">
        <v>86</v>
      </c>
      <c r="D2845">
        <v>120</v>
      </c>
    </row>
    <row r="2846" spans="3:4">
      <c r="C2846">
        <v>99.95</v>
      </c>
      <c r="D2846">
        <v>100</v>
      </c>
    </row>
    <row r="2847" spans="3:4">
      <c r="C2847">
        <v>99.98</v>
      </c>
      <c r="D2847">
        <v>100</v>
      </c>
    </row>
    <row r="2848" spans="3:4">
      <c r="C2848">
        <v>106</v>
      </c>
      <c r="D2848">
        <v>80</v>
      </c>
    </row>
    <row r="2849" spans="3:4">
      <c r="C2849">
        <v>120.99</v>
      </c>
      <c r="D2849">
        <v>60</v>
      </c>
    </row>
    <row r="2850" spans="3:4">
      <c r="C2850">
        <v>131</v>
      </c>
      <c r="D2850">
        <v>55</v>
      </c>
    </row>
    <row r="2851" spans="3:4">
      <c r="C2851">
        <v>347.15</v>
      </c>
      <c r="D2851">
        <v>0</v>
      </c>
    </row>
    <row r="2852" spans="3:4">
      <c r="C2852">
        <v>347.15</v>
      </c>
      <c r="D2852">
        <v>4</v>
      </c>
    </row>
    <row r="2853" spans="3:4">
      <c r="C2853">
        <v>347.15</v>
      </c>
      <c r="D2853">
        <v>4</v>
      </c>
    </row>
    <row r="2854" spans="3:4">
      <c r="C2854">
        <v>347.15</v>
      </c>
      <c r="D2854">
        <v>0</v>
      </c>
    </row>
    <row r="2855" spans="3:4">
      <c r="C2855">
        <v>248.78</v>
      </c>
      <c r="D2855">
        <v>0</v>
      </c>
    </row>
    <row r="2856" spans="3:4">
      <c r="C2856">
        <v>195.25</v>
      </c>
      <c r="D2856">
        <v>15</v>
      </c>
    </row>
    <row r="2857" spans="3:4">
      <c r="C2857">
        <v>195.25</v>
      </c>
      <c r="D2857">
        <v>15</v>
      </c>
    </row>
    <row r="2858" spans="3:4">
      <c r="C2858">
        <v>2177.7600000000002</v>
      </c>
      <c r="D2858">
        <v>40</v>
      </c>
    </row>
    <row r="2859" spans="3:4">
      <c r="C2859">
        <v>2177.7600000000002</v>
      </c>
      <c r="D2859">
        <v>37.5</v>
      </c>
    </row>
    <row r="2860" spans="3:4">
      <c r="C2860">
        <v>2177.7600000000002</v>
      </c>
      <c r="D2860">
        <v>41.8</v>
      </c>
    </row>
    <row r="2861" spans="3:4">
      <c r="C2861">
        <v>2004.92</v>
      </c>
      <c r="D2861">
        <v>46.3</v>
      </c>
    </row>
    <row r="2862" spans="3:4">
      <c r="C2862">
        <v>2177.7600000000002</v>
      </c>
      <c r="D2862">
        <v>42.1</v>
      </c>
    </row>
    <row r="2863" spans="3:4">
      <c r="C2863">
        <v>6000.07</v>
      </c>
      <c r="D2863">
        <v>40</v>
      </c>
    </row>
    <row r="2864" spans="3:4">
      <c r="C2864">
        <v>5981.4</v>
      </c>
      <c r="D2864">
        <v>35</v>
      </c>
    </row>
    <row r="2865" spans="3:4">
      <c r="C2865">
        <v>3300.17</v>
      </c>
      <c r="D2865">
        <v>35</v>
      </c>
    </row>
    <row r="2866" spans="3:4">
      <c r="C2866">
        <v>2609.85</v>
      </c>
      <c r="D2866">
        <v>55</v>
      </c>
    </row>
    <row r="2867" spans="3:4">
      <c r="C2867">
        <v>2393.81</v>
      </c>
      <c r="D2867">
        <v>45</v>
      </c>
    </row>
    <row r="2868" spans="3:4">
      <c r="C2868">
        <v>1486.41</v>
      </c>
      <c r="D2868">
        <v>120</v>
      </c>
    </row>
    <row r="2869" spans="3:4">
      <c r="C2869">
        <v>1486.41</v>
      </c>
      <c r="D2869">
        <v>120</v>
      </c>
    </row>
    <row r="2870" spans="3:4">
      <c r="C2870">
        <v>1727.52</v>
      </c>
      <c r="D2870">
        <v>100</v>
      </c>
    </row>
    <row r="2871" spans="3:4">
      <c r="C2871">
        <v>1728.03</v>
      </c>
      <c r="D2871">
        <v>100</v>
      </c>
    </row>
    <row r="2872" spans="3:4">
      <c r="C2872">
        <v>1832.08</v>
      </c>
      <c r="D2872">
        <v>80</v>
      </c>
    </row>
    <row r="2873" spans="3:4">
      <c r="C2873">
        <v>2091.17</v>
      </c>
      <c r="D2873">
        <v>60</v>
      </c>
    </row>
    <row r="2874" spans="3:4">
      <c r="C2874">
        <v>2264.1799999999998</v>
      </c>
      <c r="D2874">
        <v>55</v>
      </c>
    </row>
    <row r="2875" spans="3:4">
      <c r="C2875">
        <v>6000.07</v>
      </c>
      <c r="D2875">
        <v>0</v>
      </c>
    </row>
    <row r="2876" spans="3:4">
      <c r="C2876">
        <v>6000.07</v>
      </c>
      <c r="D2876">
        <v>4</v>
      </c>
    </row>
    <row r="2877" spans="3:4">
      <c r="C2877">
        <v>6000.07</v>
      </c>
      <c r="D2877">
        <v>4</v>
      </c>
    </row>
    <row r="2878" spans="3:4">
      <c r="C2878">
        <v>6000.07</v>
      </c>
      <c r="D2878">
        <v>0</v>
      </c>
    </row>
    <row r="2879" spans="3:4">
      <c r="C2879">
        <v>4299.8599999999997</v>
      </c>
      <c r="D2879">
        <v>0</v>
      </c>
    </row>
    <row r="2880" spans="3:4">
      <c r="C2880">
        <v>3374.66</v>
      </c>
      <c r="D2880">
        <v>15</v>
      </c>
    </row>
    <row r="2881" spans="3:4">
      <c r="C2881">
        <v>3374.66</v>
      </c>
      <c r="D2881">
        <v>15</v>
      </c>
    </row>
    <row r="2882" spans="3:4">
      <c r="C2882">
        <v>99.95</v>
      </c>
      <c r="D2882">
        <v>39.299999999999997</v>
      </c>
    </row>
    <row r="2883" spans="3:4">
      <c r="C2883">
        <v>99.92</v>
      </c>
      <c r="D2883">
        <v>43.6</v>
      </c>
    </row>
    <row r="2884" spans="3:4">
      <c r="C2884">
        <v>98.82</v>
      </c>
      <c r="D2884">
        <v>48.1</v>
      </c>
    </row>
    <row r="2885" spans="3:4">
      <c r="C2885">
        <v>98.82</v>
      </c>
      <c r="D2885">
        <v>48.1</v>
      </c>
    </row>
    <row r="2886" spans="3:4">
      <c r="C2886">
        <v>96</v>
      </c>
      <c r="D2886">
        <v>50.3</v>
      </c>
    </row>
    <row r="2887" spans="3:4">
      <c r="C2887">
        <v>106</v>
      </c>
      <c r="D2887">
        <v>75</v>
      </c>
    </row>
    <row r="2888" spans="3:4">
      <c r="C2888">
        <v>121</v>
      </c>
      <c r="D2888">
        <v>85</v>
      </c>
    </row>
    <row r="2889" spans="3:4">
      <c r="C2889">
        <v>69.41</v>
      </c>
      <c r="D2889">
        <v>189</v>
      </c>
    </row>
    <row r="2890" spans="3:4">
      <c r="C2890">
        <v>69.39</v>
      </c>
      <c r="D2890">
        <v>219</v>
      </c>
    </row>
    <row r="2891" spans="3:4">
      <c r="C2891">
        <v>69.38</v>
      </c>
      <c r="D2891">
        <v>229</v>
      </c>
    </row>
    <row r="2892" spans="3:4">
      <c r="C2892">
        <v>85.99</v>
      </c>
      <c r="D2892">
        <v>165.7</v>
      </c>
    </row>
    <row r="2893" spans="3:4">
      <c r="C2893">
        <v>55.09</v>
      </c>
      <c r="D2893">
        <v>165.8</v>
      </c>
    </row>
    <row r="2894" spans="3:4">
      <c r="C2894">
        <v>55.09</v>
      </c>
      <c r="D2894">
        <v>165.7</v>
      </c>
    </row>
    <row r="2895" spans="3:4">
      <c r="C2895">
        <v>55.1</v>
      </c>
      <c r="D2895">
        <v>165.7</v>
      </c>
    </row>
    <row r="2896" spans="3:4">
      <c r="C2896">
        <v>85.99</v>
      </c>
      <c r="D2896">
        <v>165.7</v>
      </c>
    </row>
    <row r="2897" spans="3:4">
      <c r="C2897">
        <v>86</v>
      </c>
      <c r="D2897">
        <v>164</v>
      </c>
    </row>
    <row r="2898" spans="3:4">
      <c r="C2898">
        <v>86</v>
      </c>
      <c r="D2898">
        <v>171</v>
      </c>
    </row>
    <row r="2899" spans="3:4">
      <c r="C2899">
        <v>121</v>
      </c>
      <c r="D2899">
        <v>75</v>
      </c>
    </row>
    <row r="2900" spans="3:4">
      <c r="C2900">
        <v>347.1</v>
      </c>
      <c r="D2900">
        <v>67</v>
      </c>
    </row>
    <row r="2901" spans="3:4">
      <c r="C2901">
        <v>347.1</v>
      </c>
      <c r="D2901">
        <v>68</v>
      </c>
    </row>
    <row r="2902" spans="3:4">
      <c r="C2902">
        <v>343.17</v>
      </c>
      <c r="D2902">
        <v>0</v>
      </c>
    </row>
    <row r="2903" spans="3:4">
      <c r="C2903">
        <v>249.15</v>
      </c>
      <c r="D2903">
        <v>0</v>
      </c>
    </row>
    <row r="2904" spans="3:4">
      <c r="C2904">
        <v>107.92</v>
      </c>
      <c r="D2904">
        <v>19</v>
      </c>
    </row>
    <row r="2905" spans="3:4">
      <c r="C2905">
        <v>106</v>
      </c>
      <c r="D2905">
        <v>32.5</v>
      </c>
    </row>
    <row r="2906" spans="3:4">
      <c r="C2906">
        <v>1727.52</v>
      </c>
      <c r="D2906">
        <v>39.299999999999997</v>
      </c>
    </row>
    <row r="2907" spans="3:4">
      <c r="C2907">
        <v>1727</v>
      </c>
      <c r="D2907">
        <v>43.6</v>
      </c>
    </row>
    <row r="2908" spans="3:4">
      <c r="C2908">
        <v>1707.99</v>
      </c>
      <c r="D2908">
        <v>48.1</v>
      </c>
    </row>
    <row r="2909" spans="3:4">
      <c r="C2909">
        <v>1707.99</v>
      </c>
      <c r="D2909">
        <v>48.1</v>
      </c>
    </row>
    <row r="2910" spans="3:4">
      <c r="C2910">
        <v>1659.24</v>
      </c>
      <c r="D2910">
        <v>50.3</v>
      </c>
    </row>
    <row r="2911" spans="3:4">
      <c r="C2911">
        <v>1832.08</v>
      </c>
      <c r="D2911">
        <v>75</v>
      </c>
    </row>
    <row r="2912" spans="3:4">
      <c r="C2912">
        <v>2091.34</v>
      </c>
      <c r="D2912">
        <v>85</v>
      </c>
    </row>
    <row r="2913" spans="3:4">
      <c r="C2913">
        <v>1199.67</v>
      </c>
      <c r="D2913">
        <v>189</v>
      </c>
    </row>
    <row r="2914" spans="3:4">
      <c r="C2914">
        <v>1199.32</v>
      </c>
      <c r="D2914">
        <v>219</v>
      </c>
    </row>
    <row r="2915" spans="3:4">
      <c r="C2915">
        <v>1199.1500000000001</v>
      </c>
      <c r="D2915">
        <v>229</v>
      </c>
    </row>
    <row r="2916" spans="3:4">
      <c r="C2916">
        <v>1486.23</v>
      </c>
      <c r="D2916">
        <v>165.7</v>
      </c>
    </row>
    <row r="2917" spans="3:4">
      <c r="C2917">
        <v>952.16</v>
      </c>
      <c r="D2917">
        <v>165.8</v>
      </c>
    </row>
    <row r="2918" spans="3:4">
      <c r="C2918">
        <v>952.16</v>
      </c>
      <c r="D2918">
        <v>165.7</v>
      </c>
    </row>
    <row r="2919" spans="3:4">
      <c r="C2919">
        <v>952.34</v>
      </c>
      <c r="D2919">
        <v>165.7</v>
      </c>
    </row>
    <row r="2920" spans="3:4">
      <c r="C2920">
        <v>1486.23</v>
      </c>
      <c r="D2920">
        <v>165.7</v>
      </c>
    </row>
    <row r="2921" spans="3:4">
      <c r="C2921">
        <v>1486.41</v>
      </c>
      <c r="D2921">
        <v>164</v>
      </c>
    </row>
    <row r="2922" spans="3:4">
      <c r="C2922">
        <v>1486.41</v>
      </c>
      <c r="D2922">
        <v>171</v>
      </c>
    </row>
    <row r="2923" spans="3:4">
      <c r="C2923">
        <v>2091.34</v>
      </c>
      <c r="D2923">
        <v>75</v>
      </c>
    </row>
    <row r="2924" spans="3:4">
      <c r="C2924">
        <v>5999.21</v>
      </c>
      <c r="D2924">
        <v>67</v>
      </c>
    </row>
    <row r="2925" spans="3:4">
      <c r="C2925">
        <v>5999.21</v>
      </c>
      <c r="D2925">
        <v>68</v>
      </c>
    </row>
    <row r="2926" spans="3:4">
      <c r="C2926">
        <v>5931.28</v>
      </c>
      <c r="D2926">
        <v>0</v>
      </c>
    </row>
    <row r="2927" spans="3:4">
      <c r="C2927">
        <v>4306.26</v>
      </c>
      <c r="D2927">
        <v>0</v>
      </c>
    </row>
    <row r="2928" spans="3:4">
      <c r="C2928">
        <v>1865.27</v>
      </c>
      <c r="D2928">
        <v>19</v>
      </c>
    </row>
    <row r="2929" spans="3:4">
      <c r="C2929">
        <v>1832.08</v>
      </c>
      <c r="D2929">
        <v>32.5</v>
      </c>
    </row>
    <row r="2930" spans="3:4">
      <c r="C2930">
        <v>95.99</v>
      </c>
      <c r="D2930">
        <v>42</v>
      </c>
    </row>
    <row r="2931" spans="3:4">
      <c r="C2931">
        <v>95.08</v>
      </c>
      <c r="D2931">
        <v>38</v>
      </c>
    </row>
    <row r="2932" spans="3:4">
      <c r="C2932">
        <v>95.25</v>
      </c>
      <c r="D2932">
        <v>35</v>
      </c>
    </row>
    <row r="2933" spans="3:4">
      <c r="C2933">
        <v>94.73</v>
      </c>
      <c r="D2933">
        <v>34</v>
      </c>
    </row>
    <row r="2934" spans="3:4">
      <c r="C2934">
        <v>92.84</v>
      </c>
      <c r="D2934">
        <v>34</v>
      </c>
    </row>
    <row r="2935" spans="3:4">
      <c r="C2935">
        <v>95.99</v>
      </c>
      <c r="D2935">
        <v>26</v>
      </c>
    </row>
    <row r="2936" spans="3:4">
      <c r="C2936">
        <v>92.32</v>
      </c>
      <c r="D2936">
        <v>50</v>
      </c>
    </row>
    <row r="2937" spans="3:4">
      <c r="C2937">
        <v>81.28</v>
      </c>
      <c r="D2937">
        <v>45</v>
      </c>
    </row>
    <row r="2938" spans="3:4">
      <c r="C2938">
        <v>76.28</v>
      </c>
      <c r="D2938">
        <v>50</v>
      </c>
    </row>
    <row r="2939" spans="3:4">
      <c r="C2939">
        <v>44.97</v>
      </c>
      <c r="D2939">
        <v>60</v>
      </c>
    </row>
    <row r="2940" spans="3:4">
      <c r="C2940">
        <v>34.49</v>
      </c>
      <c r="D2940">
        <v>60</v>
      </c>
    </row>
    <row r="2941" spans="3:4">
      <c r="C2941">
        <v>34.479999999999997</v>
      </c>
      <c r="D2941">
        <v>63</v>
      </c>
    </row>
    <row r="2942" spans="3:4">
      <c r="C2942">
        <v>34.479999999999997</v>
      </c>
      <c r="D2942">
        <v>69</v>
      </c>
    </row>
    <row r="2943" spans="3:4">
      <c r="C2943">
        <v>34.479999999999997</v>
      </c>
      <c r="D2943">
        <v>66</v>
      </c>
    </row>
    <row r="2944" spans="3:4">
      <c r="C2944">
        <v>34.479999999999997</v>
      </c>
      <c r="D2944">
        <v>59</v>
      </c>
    </row>
    <row r="2945" spans="3:4">
      <c r="C2945">
        <v>75.069999999999993</v>
      </c>
      <c r="D2945">
        <v>55</v>
      </c>
    </row>
    <row r="2946" spans="3:4">
      <c r="C2946">
        <v>76.28</v>
      </c>
      <c r="D2946">
        <v>56</v>
      </c>
    </row>
    <row r="2947" spans="3:4">
      <c r="C2947">
        <v>287.45</v>
      </c>
      <c r="D2947">
        <v>50</v>
      </c>
    </row>
    <row r="2948" spans="3:4">
      <c r="C2948">
        <v>291.35000000000002</v>
      </c>
      <c r="D2948">
        <v>51</v>
      </c>
    </row>
    <row r="2949" spans="3:4">
      <c r="C2949">
        <v>292.16000000000003</v>
      </c>
      <c r="D2949">
        <v>51</v>
      </c>
    </row>
    <row r="2950" spans="3:4">
      <c r="C2950">
        <v>101.32</v>
      </c>
      <c r="D2950">
        <v>0</v>
      </c>
    </row>
    <row r="2951" spans="3:4">
      <c r="C2951">
        <v>98.74</v>
      </c>
      <c r="D2951">
        <v>0</v>
      </c>
    </row>
    <row r="2952" spans="3:4">
      <c r="C2952">
        <v>96.98</v>
      </c>
      <c r="D2952">
        <v>20.8</v>
      </c>
    </row>
    <row r="2953" spans="3:4">
      <c r="C2953">
        <v>96</v>
      </c>
      <c r="D2953">
        <v>25</v>
      </c>
    </row>
    <row r="2954" spans="3:4">
      <c r="C2954">
        <v>1669.84</v>
      </c>
      <c r="D2954">
        <v>42</v>
      </c>
    </row>
    <row r="2955" spans="3:4">
      <c r="C2955">
        <v>1654.01</v>
      </c>
      <c r="D2955">
        <v>38</v>
      </c>
    </row>
    <row r="2956" spans="3:4">
      <c r="C2956">
        <v>1656.97</v>
      </c>
      <c r="D2956">
        <v>35</v>
      </c>
    </row>
    <row r="2957" spans="3:4">
      <c r="C2957">
        <v>1647.92</v>
      </c>
      <c r="D2957">
        <v>34</v>
      </c>
    </row>
    <row r="2958" spans="3:4">
      <c r="C2958">
        <v>1615.04</v>
      </c>
      <c r="D2958">
        <v>34</v>
      </c>
    </row>
    <row r="2959" spans="3:4">
      <c r="C2959">
        <v>1669.84</v>
      </c>
      <c r="D2959">
        <v>26</v>
      </c>
    </row>
    <row r="2960" spans="3:4">
      <c r="C2960">
        <v>1606</v>
      </c>
      <c r="D2960">
        <v>50</v>
      </c>
    </row>
    <row r="2961" spans="3:4">
      <c r="C2961">
        <v>1413.95</v>
      </c>
      <c r="D2961">
        <v>45</v>
      </c>
    </row>
    <row r="2962" spans="3:4">
      <c r="C2962">
        <v>1326.97</v>
      </c>
      <c r="D2962">
        <v>50</v>
      </c>
    </row>
    <row r="2963" spans="3:4">
      <c r="C2963">
        <v>782.3</v>
      </c>
      <c r="D2963">
        <v>60</v>
      </c>
    </row>
    <row r="2964" spans="3:4">
      <c r="C2964">
        <v>599.99</v>
      </c>
      <c r="D2964">
        <v>60</v>
      </c>
    </row>
    <row r="2965" spans="3:4">
      <c r="C2965">
        <v>599.80999999999995</v>
      </c>
      <c r="D2965">
        <v>63</v>
      </c>
    </row>
    <row r="2966" spans="3:4">
      <c r="C2966">
        <v>599.80999999999995</v>
      </c>
      <c r="D2966">
        <v>69</v>
      </c>
    </row>
    <row r="2967" spans="3:4">
      <c r="C2967">
        <v>599.80999999999995</v>
      </c>
      <c r="D2967">
        <v>66</v>
      </c>
    </row>
    <row r="2968" spans="3:4">
      <c r="C2968">
        <v>599.80999999999995</v>
      </c>
      <c r="D2968">
        <v>59</v>
      </c>
    </row>
    <row r="2969" spans="3:4">
      <c r="C2969">
        <v>1305.92</v>
      </c>
      <c r="D2969">
        <v>55</v>
      </c>
    </row>
    <row r="2970" spans="3:4">
      <c r="C2970">
        <v>1326.97</v>
      </c>
      <c r="D2970">
        <v>56</v>
      </c>
    </row>
    <row r="2971" spans="3:4">
      <c r="C2971">
        <v>5000.4799999999996</v>
      </c>
      <c r="D2971">
        <v>50</v>
      </c>
    </row>
    <row r="2972" spans="3:4">
      <c r="C2972">
        <v>5068.32</v>
      </c>
      <c r="D2972">
        <v>51</v>
      </c>
    </row>
    <row r="2973" spans="3:4">
      <c r="C2973">
        <v>5082.42</v>
      </c>
      <c r="D2973">
        <v>51</v>
      </c>
    </row>
    <row r="2974" spans="3:4">
      <c r="C2974">
        <v>1762.56</v>
      </c>
      <c r="D2974">
        <v>0</v>
      </c>
    </row>
    <row r="2975" spans="3:4">
      <c r="C2975">
        <v>1717.68</v>
      </c>
      <c r="D2975">
        <v>0</v>
      </c>
    </row>
    <row r="2976" spans="3:4">
      <c r="C2976">
        <v>1687.06</v>
      </c>
      <c r="D2976">
        <v>20.8</v>
      </c>
    </row>
    <row r="2977" spans="3:4">
      <c r="C2977">
        <v>1670.02</v>
      </c>
      <c r="D2977">
        <v>25</v>
      </c>
    </row>
    <row r="2978" spans="3:4">
      <c r="C2978">
        <v>96</v>
      </c>
      <c r="D2978">
        <v>21.5</v>
      </c>
    </row>
    <row r="2979" spans="3:4">
      <c r="C2979">
        <v>96</v>
      </c>
      <c r="D2979">
        <v>21.5</v>
      </c>
    </row>
    <row r="2980" spans="3:4">
      <c r="C2980">
        <v>96</v>
      </c>
      <c r="D2980">
        <v>25.6</v>
      </c>
    </row>
    <row r="2981" spans="3:4">
      <c r="C2981">
        <v>96</v>
      </c>
      <c r="D2981">
        <v>25.6</v>
      </c>
    </row>
    <row r="2982" spans="3:4">
      <c r="C2982">
        <v>91.75</v>
      </c>
      <c r="D2982">
        <v>38.700000000000003</v>
      </c>
    </row>
    <row r="2983" spans="3:4">
      <c r="C2983">
        <v>288.85000000000002</v>
      </c>
      <c r="D2983">
        <v>13.2</v>
      </c>
    </row>
    <row r="2984" spans="3:4">
      <c r="C2984">
        <v>121</v>
      </c>
      <c r="D2984">
        <v>42</v>
      </c>
    </row>
    <row r="2985" spans="3:4">
      <c r="C2985">
        <v>68.98</v>
      </c>
      <c r="D2985">
        <v>76</v>
      </c>
    </row>
    <row r="2986" spans="3:4">
      <c r="C2986">
        <v>68.95</v>
      </c>
      <c r="D2986">
        <v>85</v>
      </c>
    </row>
    <row r="2987" spans="3:4">
      <c r="C2987">
        <v>49.64</v>
      </c>
      <c r="D2987">
        <v>77</v>
      </c>
    </row>
    <row r="2988" spans="3:4">
      <c r="C2988">
        <v>49.44</v>
      </c>
      <c r="D2988">
        <v>89</v>
      </c>
    </row>
    <row r="2989" spans="3:4">
      <c r="C2989">
        <v>49.33</v>
      </c>
      <c r="D2989">
        <v>99</v>
      </c>
    </row>
    <row r="2990" spans="3:4">
      <c r="C2990">
        <v>49.11</v>
      </c>
      <c r="D2990">
        <v>103</v>
      </c>
    </row>
    <row r="2991" spans="3:4">
      <c r="C2991">
        <v>49.22</v>
      </c>
      <c r="D2991">
        <v>100</v>
      </c>
    </row>
    <row r="2992" spans="3:4">
      <c r="C2992">
        <v>49.56</v>
      </c>
      <c r="D2992">
        <v>99</v>
      </c>
    </row>
    <row r="2993" spans="3:4">
      <c r="C2993">
        <v>86</v>
      </c>
      <c r="D2993">
        <v>100</v>
      </c>
    </row>
    <row r="2994" spans="3:4">
      <c r="C2994">
        <v>86</v>
      </c>
      <c r="D2994">
        <v>104</v>
      </c>
    </row>
    <row r="2995" spans="3:4">
      <c r="C2995">
        <v>121</v>
      </c>
      <c r="D2995">
        <v>50</v>
      </c>
    </row>
    <row r="2996" spans="3:4">
      <c r="C2996">
        <v>344.91</v>
      </c>
      <c r="D2996">
        <v>23.6</v>
      </c>
    </row>
    <row r="2997" spans="3:4">
      <c r="C2997">
        <v>344.91</v>
      </c>
      <c r="D2997">
        <v>3.6</v>
      </c>
    </row>
    <row r="2998" spans="3:4">
      <c r="C2998">
        <v>295.86</v>
      </c>
      <c r="D2998">
        <v>0</v>
      </c>
    </row>
    <row r="2999" spans="3:4">
      <c r="C2999">
        <v>249.13</v>
      </c>
      <c r="D2999">
        <v>0</v>
      </c>
    </row>
    <row r="3000" spans="3:4">
      <c r="C3000">
        <v>99.89</v>
      </c>
      <c r="D3000">
        <v>12.9</v>
      </c>
    </row>
    <row r="3001" spans="3:4">
      <c r="C3001">
        <v>95.99</v>
      </c>
      <c r="D3001">
        <v>19.399999999999999</v>
      </c>
    </row>
    <row r="3002" spans="3:4">
      <c r="C3002">
        <v>1670.02</v>
      </c>
      <c r="D3002">
        <v>21.5</v>
      </c>
    </row>
    <row r="3003" spans="3:4">
      <c r="C3003">
        <v>1670.02</v>
      </c>
      <c r="D3003">
        <v>21.5</v>
      </c>
    </row>
    <row r="3004" spans="3:4">
      <c r="C3004">
        <v>1670.02</v>
      </c>
      <c r="D3004">
        <v>25.6</v>
      </c>
    </row>
    <row r="3005" spans="3:4">
      <c r="C3005">
        <v>1670.02</v>
      </c>
      <c r="D3005">
        <v>25.6</v>
      </c>
    </row>
    <row r="3006" spans="3:4">
      <c r="C3006">
        <v>1596.08</v>
      </c>
      <c r="D3006">
        <v>38.700000000000003</v>
      </c>
    </row>
    <row r="3007" spans="3:4">
      <c r="C3007">
        <v>5024.83</v>
      </c>
      <c r="D3007">
        <v>13.2</v>
      </c>
    </row>
    <row r="3008" spans="3:4">
      <c r="C3008">
        <v>2104.92</v>
      </c>
      <c r="D3008">
        <v>42</v>
      </c>
    </row>
    <row r="3009" spans="3:4">
      <c r="C3009">
        <v>1199.98</v>
      </c>
      <c r="D3009">
        <v>76</v>
      </c>
    </row>
    <row r="3010" spans="3:4">
      <c r="C3010">
        <v>1199.45</v>
      </c>
      <c r="D3010">
        <v>85</v>
      </c>
    </row>
    <row r="3011" spans="3:4">
      <c r="C3011">
        <v>863.54</v>
      </c>
      <c r="D3011">
        <v>77</v>
      </c>
    </row>
    <row r="3012" spans="3:4">
      <c r="C3012">
        <v>860.06</v>
      </c>
      <c r="D3012">
        <v>89</v>
      </c>
    </row>
    <row r="3013" spans="3:4">
      <c r="C3013">
        <v>858.14</v>
      </c>
      <c r="D3013">
        <v>99</v>
      </c>
    </row>
    <row r="3014" spans="3:4">
      <c r="C3014">
        <v>854.32</v>
      </c>
      <c r="D3014">
        <v>103</v>
      </c>
    </row>
    <row r="3015" spans="3:4">
      <c r="C3015">
        <v>856.23</v>
      </c>
      <c r="D3015">
        <v>100</v>
      </c>
    </row>
    <row r="3016" spans="3:4">
      <c r="C3016">
        <v>862.15</v>
      </c>
      <c r="D3016">
        <v>99</v>
      </c>
    </row>
    <row r="3017" spans="3:4">
      <c r="C3017">
        <v>1496.06</v>
      </c>
      <c r="D3017">
        <v>100</v>
      </c>
    </row>
    <row r="3018" spans="3:4">
      <c r="C3018">
        <v>1496.06</v>
      </c>
      <c r="D3018">
        <v>104</v>
      </c>
    </row>
    <row r="3019" spans="3:4">
      <c r="C3019">
        <v>2104.92</v>
      </c>
      <c r="D3019">
        <v>50</v>
      </c>
    </row>
    <row r="3020" spans="3:4">
      <c r="C3020">
        <v>6000.05</v>
      </c>
      <c r="D3020">
        <v>23.6</v>
      </c>
    </row>
    <row r="3021" spans="3:4">
      <c r="C3021">
        <v>6000.05</v>
      </c>
      <c r="D3021">
        <v>3.6</v>
      </c>
    </row>
    <row r="3022" spans="3:4">
      <c r="C3022">
        <v>5146.78</v>
      </c>
      <c r="D3022">
        <v>0</v>
      </c>
    </row>
    <row r="3023" spans="3:4">
      <c r="C3023">
        <v>4333.87</v>
      </c>
      <c r="D3023">
        <v>0</v>
      </c>
    </row>
    <row r="3024" spans="3:4">
      <c r="C3024">
        <v>1737.69</v>
      </c>
      <c r="D3024">
        <v>12.9</v>
      </c>
    </row>
    <row r="3025" spans="3:4">
      <c r="C3025">
        <v>1669.84</v>
      </c>
      <c r="D3025">
        <v>19.399999999999999</v>
      </c>
    </row>
    <row r="3026" spans="3:4">
      <c r="C3026">
        <v>115.37</v>
      </c>
      <c r="D3026">
        <v>33.1</v>
      </c>
    </row>
    <row r="3027" spans="3:4">
      <c r="C3027">
        <v>115.99</v>
      </c>
      <c r="D3027">
        <v>32.9</v>
      </c>
    </row>
    <row r="3028" spans="3:4">
      <c r="C3028">
        <v>115.66</v>
      </c>
      <c r="D3028">
        <v>36.9</v>
      </c>
    </row>
    <row r="3029" spans="3:4">
      <c r="C3029">
        <v>106</v>
      </c>
      <c r="D3029">
        <v>36.9</v>
      </c>
    </row>
    <row r="3030" spans="3:4">
      <c r="C3030">
        <v>106</v>
      </c>
      <c r="D3030">
        <v>41.9</v>
      </c>
    </row>
    <row r="3031" spans="3:4">
      <c r="C3031">
        <v>116</v>
      </c>
      <c r="D3031">
        <v>65</v>
      </c>
    </row>
    <row r="3032" spans="3:4">
      <c r="C3032">
        <v>115.99</v>
      </c>
      <c r="D3032">
        <v>100</v>
      </c>
    </row>
    <row r="3033" spans="3:4">
      <c r="C3033">
        <v>106</v>
      </c>
      <c r="D3033">
        <v>130</v>
      </c>
    </row>
    <row r="3034" spans="3:4">
      <c r="C3034">
        <v>68.95</v>
      </c>
      <c r="D3034">
        <v>160</v>
      </c>
    </row>
    <row r="3035" spans="3:4">
      <c r="C3035">
        <v>68.94</v>
      </c>
      <c r="D3035">
        <v>165</v>
      </c>
    </row>
    <row r="3036" spans="3:4">
      <c r="C3036">
        <v>55.08</v>
      </c>
      <c r="D3036">
        <v>159.80000000000001</v>
      </c>
    </row>
    <row r="3037" spans="3:4">
      <c r="C3037">
        <v>55.07</v>
      </c>
      <c r="D3037">
        <v>159.9</v>
      </c>
    </row>
    <row r="3038" spans="3:4">
      <c r="C3038">
        <v>55.07</v>
      </c>
      <c r="D3038">
        <v>159.80000000000001</v>
      </c>
    </row>
    <row r="3039" spans="3:4">
      <c r="C3039">
        <v>55.08</v>
      </c>
      <c r="D3039">
        <v>159.80000000000001</v>
      </c>
    </row>
    <row r="3040" spans="3:4">
      <c r="C3040">
        <v>55.08</v>
      </c>
      <c r="D3040">
        <v>159.69999999999999</v>
      </c>
    </row>
    <row r="3041" spans="3:4">
      <c r="C3041">
        <v>55.1</v>
      </c>
      <c r="D3041">
        <v>159.69999999999999</v>
      </c>
    </row>
    <row r="3042" spans="3:4">
      <c r="C3042">
        <v>86</v>
      </c>
      <c r="D3042">
        <v>170</v>
      </c>
    </row>
    <row r="3043" spans="3:4">
      <c r="C3043">
        <v>120.99</v>
      </c>
      <c r="D3043">
        <v>85</v>
      </c>
    </row>
    <row r="3044" spans="3:4">
      <c r="C3044">
        <v>344.91</v>
      </c>
      <c r="D3044">
        <v>38.6</v>
      </c>
    </row>
    <row r="3045" spans="3:4">
      <c r="C3045">
        <v>344.91</v>
      </c>
      <c r="D3045">
        <v>23.6</v>
      </c>
    </row>
    <row r="3046" spans="3:4">
      <c r="C3046">
        <v>344.91</v>
      </c>
      <c r="D3046">
        <v>3.6</v>
      </c>
    </row>
    <row r="3047" spans="3:4">
      <c r="C3047">
        <v>244.42</v>
      </c>
      <c r="D3047">
        <v>18.600000000000001</v>
      </c>
    </row>
    <row r="3048" spans="3:4">
      <c r="C3048">
        <v>131</v>
      </c>
      <c r="D3048">
        <v>25</v>
      </c>
    </row>
    <row r="3049" spans="3:4">
      <c r="C3049">
        <v>119.97</v>
      </c>
      <c r="D3049">
        <v>25.6</v>
      </c>
    </row>
    <row r="3050" spans="3:4">
      <c r="C3050">
        <v>2006.98</v>
      </c>
      <c r="D3050">
        <v>33.1</v>
      </c>
    </row>
    <row r="3051" spans="3:4">
      <c r="C3051">
        <v>2017.76</v>
      </c>
      <c r="D3051">
        <v>32.9</v>
      </c>
    </row>
    <row r="3052" spans="3:4">
      <c r="C3052">
        <v>2012.02</v>
      </c>
      <c r="D3052">
        <v>36.9</v>
      </c>
    </row>
    <row r="3053" spans="3:4">
      <c r="C3053">
        <v>1843.98</v>
      </c>
      <c r="D3053">
        <v>36.9</v>
      </c>
    </row>
    <row r="3054" spans="3:4">
      <c r="C3054">
        <v>1843.98</v>
      </c>
      <c r="D3054">
        <v>41.9</v>
      </c>
    </row>
    <row r="3055" spans="3:4">
      <c r="C3055">
        <v>2017.94</v>
      </c>
      <c r="D3055">
        <v>65</v>
      </c>
    </row>
    <row r="3056" spans="3:4">
      <c r="C3056">
        <v>2017.76</v>
      </c>
      <c r="D3056">
        <v>100</v>
      </c>
    </row>
    <row r="3057" spans="3:4">
      <c r="C3057">
        <v>1843.98</v>
      </c>
      <c r="D3057">
        <v>130</v>
      </c>
    </row>
    <row r="3058" spans="3:4">
      <c r="C3058">
        <v>1199.45</v>
      </c>
      <c r="D3058">
        <v>160</v>
      </c>
    </row>
    <row r="3059" spans="3:4">
      <c r="C3059">
        <v>1199.28</v>
      </c>
      <c r="D3059">
        <v>165</v>
      </c>
    </row>
    <row r="3060" spans="3:4">
      <c r="C3060">
        <v>958.17</v>
      </c>
      <c r="D3060">
        <v>159.80000000000001</v>
      </c>
    </row>
    <row r="3061" spans="3:4">
      <c r="C3061">
        <v>958</v>
      </c>
      <c r="D3061">
        <v>159.9</v>
      </c>
    </row>
    <row r="3062" spans="3:4">
      <c r="C3062">
        <v>958</v>
      </c>
      <c r="D3062">
        <v>159.80000000000001</v>
      </c>
    </row>
    <row r="3063" spans="3:4">
      <c r="C3063">
        <v>958.17</v>
      </c>
      <c r="D3063">
        <v>159.80000000000001</v>
      </c>
    </row>
    <row r="3064" spans="3:4">
      <c r="C3064">
        <v>958.17</v>
      </c>
      <c r="D3064">
        <v>159.69999999999999</v>
      </c>
    </row>
    <row r="3065" spans="3:4">
      <c r="C3065">
        <v>958.52</v>
      </c>
      <c r="D3065">
        <v>159.69999999999999</v>
      </c>
    </row>
    <row r="3066" spans="3:4">
      <c r="C3066">
        <v>1496.06</v>
      </c>
      <c r="D3066">
        <v>170</v>
      </c>
    </row>
    <row r="3067" spans="3:4">
      <c r="C3067">
        <v>2104.7399999999998</v>
      </c>
      <c r="D3067">
        <v>85</v>
      </c>
    </row>
    <row r="3068" spans="3:4">
      <c r="C3068">
        <v>6000.05</v>
      </c>
      <c r="D3068">
        <v>38.6</v>
      </c>
    </row>
    <row r="3069" spans="3:4">
      <c r="C3069">
        <v>6000.05</v>
      </c>
      <c r="D3069">
        <v>23.6</v>
      </c>
    </row>
    <row r="3070" spans="3:4">
      <c r="C3070">
        <v>6000.05</v>
      </c>
      <c r="D3070">
        <v>3.6</v>
      </c>
    </row>
    <row r="3071" spans="3:4">
      <c r="C3071">
        <v>4251.93</v>
      </c>
      <c r="D3071">
        <v>18.600000000000001</v>
      </c>
    </row>
    <row r="3072" spans="3:4">
      <c r="C3072">
        <v>2278.88</v>
      </c>
      <c r="D3072">
        <v>25</v>
      </c>
    </row>
    <row r="3073" spans="3:4">
      <c r="C3073">
        <v>2087</v>
      </c>
      <c r="D3073">
        <v>25.6</v>
      </c>
    </row>
    <row r="3074" spans="3:4">
      <c r="C3074">
        <v>97.94</v>
      </c>
      <c r="D3074">
        <v>75</v>
      </c>
    </row>
    <row r="3075" spans="3:4">
      <c r="C3075">
        <v>99.4</v>
      </c>
      <c r="D3075">
        <v>55</v>
      </c>
    </row>
    <row r="3076" spans="3:4">
      <c r="C3076">
        <v>95.11</v>
      </c>
      <c r="D3076">
        <v>57</v>
      </c>
    </row>
    <row r="3077" spans="3:4">
      <c r="C3077">
        <v>97.72</v>
      </c>
      <c r="D3077">
        <v>58</v>
      </c>
    </row>
    <row r="3078" spans="3:4">
      <c r="C3078">
        <v>101</v>
      </c>
      <c r="D3078">
        <v>65</v>
      </c>
    </row>
    <row r="3079" spans="3:4">
      <c r="C3079">
        <v>101</v>
      </c>
      <c r="D3079">
        <v>43.1</v>
      </c>
    </row>
    <row r="3080" spans="3:4">
      <c r="C3080">
        <v>97.2</v>
      </c>
      <c r="D3080">
        <v>73.099999999999994</v>
      </c>
    </row>
    <row r="3081" spans="3:4">
      <c r="C3081">
        <v>90.99</v>
      </c>
      <c r="D3081">
        <v>103.1</v>
      </c>
    </row>
    <row r="3082" spans="3:4">
      <c r="C3082">
        <v>86</v>
      </c>
      <c r="D3082">
        <v>128.1</v>
      </c>
    </row>
    <row r="3083" spans="3:4">
      <c r="C3083">
        <v>86</v>
      </c>
      <c r="D3083">
        <v>123.1</v>
      </c>
    </row>
    <row r="3084" spans="3:4">
      <c r="C3084">
        <v>48.9</v>
      </c>
      <c r="D3084">
        <v>173</v>
      </c>
    </row>
    <row r="3085" spans="3:4">
      <c r="C3085">
        <v>48.9</v>
      </c>
      <c r="D3085">
        <v>172</v>
      </c>
    </row>
    <row r="3086" spans="3:4">
      <c r="C3086">
        <v>45.05</v>
      </c>
      <c r="D3086">
        <v>170</v>
      </c>
    </row>
    <row r="3087" spans="3:4">
      <c r="C3087">
        <v>45.05</v>
      </c>
      <c r="D3087">
        <v>164</v>
      </c>
    </row>
    <row r="3088" spans="3:4">
      <c r="C3088">
        <v>45.04</v>
      </c>
      <c r="D3088">
        <v>154</v>
      </c>
    </row>
    <row r="3089" spans="3:4">
      <c r="C3089">
        <v>45.06</v>
      </c>
      <c r="D3089">
        <v>153</v>
      </c>
    </row>
    <row r="3090" spans="3:4">
      <c r="C3090">
        <v>45.1</v>
      </c>
      <c r="D3090">
        <v>170</v>
      </c>
    </row>
    <row r="3091" spans="3:4">
      <c r="C3091">
        <v>111</v>
      </c>
      <c r="D3091">
        <v>50</v>
      </c>
    </row>
    <row r="3092" spans="3:4">
      <c r="C3092">
        <v>344.91</v>
      </c>
      <c r="D3092">
        <v>13.8</v>
      </c>
    </row>
    <row r="3093" spans="3:4">
      <c r="C3093">
        <v>344.91</v>
      </c>
      <c r="D3093">
        <v>13.8</v>
      </c>
    </row>
    <row r="3094" spans="3:4">
      <c r="C3094">
        <v>344.91</v>
      </c>
      <c r="D3094">
        <v>0</v>
      </c>
    </row>
    <row r="3095" spans="3:4">
      <c r="C3095">
        <v>248.58</v>
      </c>
      <c r="D3095">
        <v>0</v>
      </c>
    </row>
    <row r="3096" spans="3:4">
      <c r="C3096">
        <v>111</v>
      </c>
      <c r="D3096">
        <v>15</v>
      </c>
    </row>
    <row r="3097" spans="3:4">
      <c r="C3097">
        <v>101</v>
      </c>
      <c r="D3097">
        <v>45</v>
      </c>
    </row>
    <row r="3098" spans="3:4">
      <c r="C3098">
        <v>1703.76</v>
      </c>
      <c r="D3098">
        <v>75</v>
      </c>
    </row>
    <row r="3099" spans="3:4">
      <c r="C3099">
        <v>1729.16</v>
      </c>
      <c r="D3099">
        <v>55</v>
      </c>
    </row>
    <row r="3100" spans="3:4">
      <c r="C3100">
        <v>1654.53</v>
      </c>
      <c r="D3100">
        <v>57</v>
      </c>
    </row>
    <row r="3101" spans="3:4">
      <c r="C3101">
        <v>1699.94</v>
      </c>
      <c r="D3101">
        <v>58</v>
      </c>
    </row>
    <row r="3102" spans="3:4">
      <c r="C3102">
        <v>1757</v>
      </c>
      <c r="D3102">
        <v>65</v>
      </c>
    </row>
    <row r="3103" spans="3:4">
      <c r="C3103">
        <v>1757</v>
      </c>
      <c r="D3103">
        <v>43.1</v>
      </c>
    </row>
    <row r="3104" spans="3:4">
      <c r="C3104">
        <v>1690.89</v>
      </c>
      <c r="D3104">
        <v>73.099999999999994</v>
      </c>
    </row>
    <row r="3105" spans="3:4">
      <c r="C3105">
        <v>1582.86</v>
      </c>
      <c r="D3105">
        <v>103.1</v>
      </c>
    </row>
    <row r="3106" spans="3:4">
      <c r="C3106">
        <v>1496.06</v>
      </c>
      <c r="D3106">
        <v>128.1</v>
      </c>
    </row>
    <row r="3107" spans="3:4">
      <c r="C3107">
        <v>1496.06</v>
      </c>
      <c r="D3107">
        <v>123.1</v>
      </c>
    </row>
    <row r="3108" spans="3:4">
      <c r="C3108">
        <v>850.66</v>
      </c>
      <c r="D3108">
        <v>173</v>
      </c>
    </row>
    <row r="3109" spans="3:4">
      <c r="C3109">
        <v>850.66</v>
      </c>
      <c r="D3109">
        <v>172</v>
      </c>
    </row>
    <row r="3110" spans="3:4">
      <c r="C3110">
        <v>783.69</v>
      </c>
      <c r="D3110">
        <v>170</v>
      </c>
    </row>
    <row r="3111" spans="3:4">
      <c r="C3111">
        <v>783.69</v>
      </c>
      <c r="D3111">
        <v>164</v>
      </c>
    </row>
    <row r="3112" spans="3:4">
      <c r="C3112">
        <v>783.52</v>
      </c>
      <c r="D3112">
        <v>154</v>
      </c>
    </row>
    <row r="3113" spans="3:4">
      <c r="C3113">
        <v>783.86</v>
      </c>
      <c r="D3113">
        <v>153</v>
      </c>
    </row>
    <row r="3114" spans="3:4">
      <c r="C3114">
        <v>784.56</v>
      </c>
      <c r="D3114">
        <v>170</v>
      </c>
    </row>
    <row r="3115" spans="3:4">
      <c r="C3115">
        <v>1930.96</v>
      </c>
      <c r="D3115">
        <v>50</v>
      </c>
    </row>
    <row r="3116" spans="3:4">
      <c r="C3116">
        <v>6000.05</v>
      </c>
      <c r="D3116">
        <v>13.8</v>
      </c>
    </row>
    <row r="3117" spans="3:4">
      <c r="C3117">
        <v>6000.05</v>
      </c>
      <c r="D3117">
        <v>13.8</v>
      </c>
    </row>
    <row r="3118" spans="3:4">
      <c r="C3118">
        <v>6000.05</v>
      </c>
      <c r="D3118">
        <v>0</v>
      </c>
    </row>
    <row r="3119" spans="3:4">
      <c r="C3119">
        <v>4324.3</v>
      </c>
      <c r="D3119">
        <v>0</v>
      </c>
    </row>
    <row r="3120" spans="3:4">
      <c r="C3120">
        <v>1930.96</v>
      </c>
      <c r="D3120">
        <v>15</v>
      </c>
    </row>
    <row r="3121" spans="3:4">
      <c r="C3121">
        <v>1757</v>
      </c>
      <c r="D3121">
        <v>45</v>
      </c>
    </row>
    <row r="3122" spans="3:4">
      <c r="C3122">
        <v>100.99</v>
      </c>
      <c r="D3122">
        <v>65</v>
      </c>
    </row>
    <row r="3123" spans="3:4">
      <c r="C3123">
        <v>101</v>
      </c>
      <c r="D3123">
        <v>63</v>
      </c>
    </row>
    <row r="3124" spans="3:4">
      <c r="C3124">
        <v>100.99</v>
      </c>
      <c r="D3124">
        <v>41</v>
      </c>
    </row>
    <row r="3125" spans="3:4">
      <c r="C3125">
        <v>97.72</v>
      </c>
      <c r="D3125">
        <v>55</v>
      </c>
    </row>
    <row r="3126" spans="3:4">
      <c r="C3126">
        <v>95.63</v>
      </c>
      <c r="D3126">
        <v>62</v>
      </c>
    </row>
    <row r="3127" spans="3:4">
      <c r="C3127">
        <v>101</v>
      </c>
      <c r="D3127">
        <v>53.1</v>
      </c>
    </row>
    <row r="3128" spans="3:4">
      <c r="C3128">
        <v>101</v>
      </c>
      <c r="D3128">
        <v>33.1</v>
      </c>
    </row>
    <row r="3129" spans="3:4">
      <c r="C3129">
        <v>91</v>
      </c>
      <c r="D3129">
        <v>83.1</v>
      </c>
    </row>
    <row r="3130" spans="3:4">
      <c r="C3130">
        <v>86</v>
      </c>
      <c r="D3130">
        <v>123.1</v>
      </c>
    </row>
    <row r="3131" spans="3:4">
      <c r="C3131">
        <v>86</v>
      </c>
      <c r="D3131">
        <v>128.1</v>
      </c>
    </row>
    <row r="3132" spans="3:4">
      <c r="C3132">
        <v>45.07</v>
      </c>
      <c r="D3132">
        <v>160</v>
      </c>
    </row>
    <row r="3133" spans="3:4">
      <c r="C3133">
        <v>45.06</v>
      </c>
      <c r="D3133">
        <v>142</v>
      </c>
    </row>
    <row r="3134" spans="3:4">
      <c r="C3134">
        <v>45.06</v>
      </c>
      <c r="D3134">
        <v>137</v>
      </c>
    </row>
    <row r="3135" spans="3:4">
      <c r="C3135">
        <v>45.06</v>
      </c>
      <c r="D3135">
        <v>123</v>
      </c>
    </row>
    <row r="3136" spans="3:4">
      <c r="C3136">
        <v>45.06</v>
      </c>
      <c r="D3136">
        <v>117</v>
      </c>
    </row>
    <row r="3137" spans="3:4">
      <c r="C3137">
        <v>45.08</v>
      </c>
      <c r="D3137">
        <v>116</v>
      </c>
    </row>
    <row r="3138" spans="3:4">
      <c r="C3138">
        <v>86</v>
      </c>
      <c r="D3138">
        <v>160</v>
      </c>
    </row>
    <row r="3139" spans="3:4">
      <c r="C3139">
        <v>111</v>
      </c>
      <c r="D3139">
        <v>60</v>
      </c>
    </row>
    <row r="3140" spans="3:4">
      <c r="C3140">
        <v>344.91</v>
      </c>
      <c r="D3140">
        <v>3.8</v>
      </c>
    </row>
    <row r="3141" spans="3:4">
      <c r="C3141">
        <v>344.91</v>
      </c>
      <c r="D3141">
        <v>3.8</v>
      </c>
    </row>
    <row r="3142" spans="3:4">
      <c r="C3142">
        <v>344.91</v>
      </c>
      <c r="D3142">
        <v>0</v>
      </c>
    </row>
    <row r="3143" spans="3:4">
      <c r="C3143">
        <v>248.37</v>
      </c>
      <c r="D3143">
        <v>0</v>
      </c>
    </row>
    <row r="3144" spans="3:4">
      <c r="C3144">
        <v>120.99</v>
      </c>
      <c r="D3144">
        <v>5</v>
      </c>
    </row>
    <row r="3145" spans="3:4">
      <c r="C3145">
        <v>103.12</v>
      </c>
      <c r="D3145">
        <v>39</v>
      </c>
    </row>
    <row r="3146" spans="3:4">
      <c r="C3146">
        <v>1756.82</v>
      </c>
      <c r="D3146">
        <v>65</v>
      </c>
    </row>
    <row r="3147" spans="3:4">
      <c r="C3147">
        <v>1757</v>
      </c>
      <c r="D3147">
        <v>63</v>
      </c>
    </row>
    <row r="3148" spans="3:4">
      <c r="C3148">
        <v>1756.82</v>
      </c>
      <c r="D3148">
        <v>41</v>
      </c>
    </row>
    <row r="3149" spans="3:4">
      <c r="C3149">
        <v>1699.94</v>
      </c>
      <c r="D3149">
        <v>55</v>
      </c>
    </row>
    <row r="3150" spans="3:4">
      <c r="C3150">
        <v>1663.58</v>
      </c>
      <c r="D3150">
        <v>62</v>
      </c>
    </row>
    <row r="3151" spans="3:4">
      <c r="C3151">
        <v>1757</v>
      </c>
      <c r="D3151">
        <v>53.1</v>
      </c>
    </row>
    <row r="3152" spans="3:4">
      <c r="C3152">
        <v>1757</v>
      </c>
      <c r="D3152">
        <v>33.1</v>
      </c>
    </row>
    <row r="3153" spans="3:4">
      <c r="C3153">
        <v>1583.04</v>
      </c>
      <c r="D3153">
        <v>83.1</v>
      </c>
    </row>
    <row r="3154" spans="3:4">
      <c r="C3154">
        <v>1496.06</v>
      </c>
      <c r="D3154">
        <v>123.1</v>
      </c>
    </row>
    <row r="3155" spans="3:4">
      <c r="C3155">
        <v>1496.06</v>
      </c>
      <c r="D3155">
        <v>128.1</v>
      </c>
    </row>
    <row r="3156" spans="3:4">
      <c r="C3156">
        <v>784.04</v>
      </c>
      <c r="D3156">
        <v>160</v>
      </c>
    </row>
    <row r="3157" spans="3:4">
      <c r="C3157">
        <v>783.86</v>
      </c>
      <c r="D3157">
        <v>142</v>
      </c>
    </row>
    <row r="3158" spans="3:4">
      <c r="C3158">
        <v>783.86</v>
      </c>
      <c r="D3158">
        <v>137</v>
      </c>
    </row>
    <row r="3159" spans="3:4">
      <c r="C3159">
        <v>783.86</v>
      </c>
      <c r="D3159">
        <v>123</v>
      </c>
    </row>
    <row r="3160" spans="3:4">
      <c r="C3160">
        <v>783.86</v>
      </c>
      <c r="D3160">
        <v>117</v>
      </c>
    </row>
    <row r="3161" spans="3:4">
      <c r="C3161">
        <v>784.21</v>
      </c>
      <c r="D3161">
        <v>116</v>
      </c>
    </row>
    <row r="3162" spans="3:4">
      <c r="C3162">
        <v>1496.06</v>
      </c>
      <c r="D3162">
        <v>160</v>
      </c>
    </row>
    <row r="3163" spans="3:4">
      <c r="C3163">
        <v>1930.96</v>
      </c>
      <c r="D3163">
        <v>60</v>
      </c>
    </row>
    <row r="3164" spans="3:4">
      <c r="C3164">
        <v>6000.05</v>
      </c>
      <c r="D3164">
        <v>3.8</v>
      </c>
    </row>
    <row r="3165" spans="3:4">
      <c r="C3165">
        <v>6000.05</v>
      </c>
      <c r="D3165">
        <v>3.8</v>
      </c>
    </row>
    <row r="3166" spans="3:4">
      <c r="C3166">
        <v>6000.05</v>
      </c>
      <c r="D3166">
        <v>0</v>
      </c>
    </row>
    <row r="3167" spans="3:4">
      <c r="C3167">
        <v>4320.6400000000003</v>
      </c>
      <c r="D3167">
        <v>0</v>
      </c>
    </row>
    <row r="3168" spans="3:4">
      <c r="C3168">
        <v>2104.7399999999998</v>
      </c>
      <c r="D3168">
        <v>5</v>
      </c>
    </row>
    <row r="3169" spans="3:4">
      <c r="C3169">
        <v>1793.88</v>
      </c>
      <c r="D3169">
        <v>39</v>
      </c>
    </row>
    <row r="3170" spans="3:4">
      <c r="C3170">
        <v>100.99</v>
      </c>
      <c r="D3170">
        <v>45</v>
      </c>
    </row>
    <row r="3171" spans="3:4">
      <c r="C3171">
        <v>97.94</v>
      </c>
      <c r="D3171">
        <v>35</v>
      </c>
    </row>
    <row r="3172" spans="3:4">
      <c r="C3172">
        <v>100.02</v>
      </c>
      <c r="D3172">
        <v>25</v>
      </c>
    </row>
    <row r="3173" spans="3:4">
      <c r="C3173">
        <v>98.46</v>
      </c>
      <c r="D3173">
        <v>25</v>
      </c>
    </row>
    <row r="3174" spans="3:4">
      <c r="C3174">
        <v>97.92</v>
      </c>
      <c r="D3174">
        <v>35</v>
      </c>
    </row>
    <row r="3175" spans="3:4">
      <c r="C3175">
        <v>121</v>
      </c>
      <c r="D3175">
        <v>40</v>
      </c>
    </row>
    <row r="3176" spans="3:4">
      <c r="C3176">
        <v>101</v>
      </c>
      <c r="D3176">
        <v>70</v>
      </c>
    </row>
    <row r="3177" spans="3:4">
      <c r="C3177">
        <v>121</v>
      </c>
      <c r="D3177">
        <v>70</v>
      </c>
    </row>
    <row r="3178" spans="3:4">
      <c r="C3178">
        <v>111</v>
      </c>
      <c r="D3178">
        <v>85</v>
      </c>
    </row>
    <row r="3179" spans="3:4">
      <c r="C3179">
        <v>101</v>
      </c>
      <c r="D3179">
        <v>80.5</v>
      </c>
    </row>
    <row r="3180" spans="3:4">
      <c r="C3180">
        <v>55.08</v>
      </c>
      <c r="D3180">
        <v>175.5</v>
      </c>
    </row>
    <row r="3181" spans="3:4">
      <c r="C3181">
        <v>55.08</v>
      </c>
      <c r="D3181">
        <v>175.5</v>
      </c>
    </row>
    <row r="3182" spans="3:4">
      <c r="C3182">
        <v>55.08</v>
      </c>
      <c r="D3182">
        <v>175.5</v>
      </c>
    </row>
    <row r="3183" spans="3:4">
      <c r="C3183">
        <v>55.08</v>
      </c>
      <c r="D3183">
        <v>175.5</v>
      </c>
    </row>
    <row r="3184" spans="3:4">
      <c r="C3184">
        <v>55.09</v>
      </c>
      <c r="D3184">
        <v>175.5</v>
      </c>
    </row>
    <row r="3185" spans="3:4">
      <c r="C3185">
        <v>86</v>
      </c>
      <c r="D3185">
        <v>160.5</v>
      </c>
    </row>
    <row r="3186" spans="3:4">
      <c r="C3186">
        <v>86</v>
      </c>
      <c r="D3186">
        <v>170.5</v>
      </c>
    </row>
    <row r="3187" spans="3:4">
      <c r="C3187">
        <v>111</v>
      </c>
      <c r="D3187">
        <v>63.6</v>
      </c>
    </row>
    <row r="3188" spans="3:4">
      <c r="C3188">
        <v>344.91</v>
      </c>
      <c r="D3188">
        <v>23.6</v>
      </c>
    </row>
    <row r="3189" spans="3:4">
      <c r="C3189">
        <v>344.91</v>
      </c>
      <c r="D3189">
        <v>3.6</v>
      </c>
    </row>
    <row r="3190" spans="3:4">
      <c r="C3190">
        <v>344.91</v>
      </c>
      <c r="D3190">
        <v>0</v>
      </c>
    </row>
    <row r="3191" spans="3:4">
      <c r="C3191">
        <v>248.65</v>
      </c>
      <c r="D3191">
        <v>0</v>
      </c>
    </row>
    <row r="3192" spans="3:4">
      <c r="C3192">
        <v>111</v>
      </c>
      <c r="D3192">
        <v>30</v>
      </c>
    </row>
    <row r="3193" spans="3:4">
      <c r="C3193">
        <v>102.9</v>
      </c>
      <c r="D3193">
        <v>40</v>
      </c>
    </row>
    <row r="3194" spans="3:4">
      <c r="C3194">
        <v>1756.82</v>
      </c>
      <c r="D3194">
        <v>45</v>
      </c>
    </row>
    <row r="3195" spans="3:4">
      <c r="C3195">
        <v>1703.76</v>
      </c>
      <c r="D3195">
        <v>35</v>
      </c>
    </row>
    <row r="3196" spans="3:4">
      <c r="C3196">
        <v>1739.95</v>
      </c>
      <c r="D3196">
        <v>25</v>
      </c>
    </row>
    <row r="3197" spans="3:4">
      <c r="C3197">
        <v>1712.81</v>
      </c>
      <c r="D3197">
        <v>25</v>
      </c>
    </row>
    <row r="3198" spans="3:4">
      <c r="C3198">
        <v>1703.42</v>
      </c>
      <c r="D3198">
        <v>35</v>
      </c>
    </row>
    <row r="3199" spans="3:4">
      <c r="C3199">
        <v>2104.92</v>
      </c>
      <c r="D3199">
        <v>40</v>
      </c>
    </row>
    <row r="3200" spans="3:4">
      <c r="C3200">
        <v>1757</v>
      </c>
      <c r="D3200">
        <v>70</v>
      </c>
    </row>
    <row r="3201" spans="3:4">
      <c r="C3201">
        <v>2104.92</v>
      </c>
      <c r="D3201">
        <v>70</v>
      </c>
    </row>
    <row r="3202" spans="3:4">
      <c r="C3202">
        <v>1930.96</v>
      </c>
      <c r="D3202">
        <v>85</v>
      </c>
    </row>
    <row r="3203" spans="3:4">
      <c r="C3203">
        <v>1757</v>
      </c>
      <c r="D3203">
        <v>80.5</v>
      </c>
    </row>
    <row r="3204" spans="3:4">
      <c r="C3204">
        <v>958.17</v>
      </c>
      <c r="D3204">
        <v>175.5</v>
      </c>
    </row>
    <row r="3205" spans="3:4">
      <c r="C3205">
        <v>958.17</v>
      </c>
      <c r="D3205">
        <v>175.5</v>
      </c>
    </row>
    <row r="3206" spans="3:4">
      <c r="C3206">
        <v>958.17</v>
      </c>
      <c r="D3206">
        <v>175.5</v>
      </c>
    </row>
    <row r="3207" spans="3:4">
      <c r="C3207">
        <v>958.17</v>
      </c>
      <c r="D3207">
        <v>175.5</v>
      </c>
    </row>
    <row r="3208" spans="3:4">
      <c r="C3208">
        <v>958.35</v>
      </c>
      <c r="D3208">
        <v>175.5</v>
      </c>
    </row>
    <row r="3209" spans="3:4">
      <c r="C3209">
        <v>1496.06</v>
      </c>
      <c r="D3209">
        <v>160.5</v>
      </c>
    </row>
    <row r="3210" spans="3:4">
      <c r="C3210">
        <v>1496.06</v>
      </c>
      <c r="D3210">
        <v>170.5</v>
      </c>
    </row>
    <row r="3211" spans="3:4">
      <c r="C3211">
        <v>1930.96</v>
      </c>
      <c r="D3211">
        <v>63.6</v>
      </c>
    </row>
    <row r="3212" spans="3:4">
      <c r="C3212">
        <v>6000.05</v>
      </c>
      <c r="D3212">
        <v>23.6</v>
      </c>
    </row>
    <row r="3213" spans="3:4">
      <c r="C3213">
        <v>6000.05</v>
      </c>
      <c r="D3213">
        <v>3.6</v>
      </c>
    </row>
    <row r="3214" spans="3:4">
      <c r="C3214">
        <v>6000.05</v>
      </c>
      <c r="D3214">
        <v>0</v>
      </c>
    </row>
    <row r="3215" spans="3:4">
      <c r="C3215">
        <v>4325.5200000000004</v>
      </c>
      <c r="D3215">
        <v>0</v>
      </c>
    </row>
    <row r="3216" spans="3:4">
      <c r="C3216">
        <v>1930.96</v>
      </c>
      <c r="D3216">
        <v>30</v>
      </c>
    </row>
    <row r="3217" spans="3:4">
      <c r="C3217">
        <v>1790.05</v>
      </c>
      <c r="D3217">
        <v>40</v>
      </c>
    </row>
    <row r="3218" spans="3:4">
      <c r="C3218">
        <v>91</v>
      </c>
      <c r="D3218">
        <v>30</v>
      </c>
    </row>
    <row r="3219" spans="3:4">
      <c r="C3219">
        <v>91</v>
      </c>
      <c r="D3219">
        <v>32.9</v>
      </c>
    </row>
    <row r="3220" spans="3:4">
      <c r="C3220">
        <v>91</v>
      </c>
      <c r="D3220">
        <v>32.700000000000003</v>
      </c>
    </row>
    <row r="3221" spans="3:4">
      <c r="C3221">
        <v>91</v>
      </c>
      <c r="D3221">
        <v>32.700000000000003</v>
      </c>
    </row>
    <row r="3222" spans="3:4">
      <c r="C3222">
        <v>91</v>
      </c>
      <c r="D3222">
        <v>37.9</v>
      </c>
    </row>
    <row r="3223" spans="3:4">
      <c r="C3223">
        <v>121</v>
      </c>
      <c r="D3223">
        <v>50</v>
      </c>
    </row>
    <row r="3224" spans="3:4">
      <c r="C3224">
        <v>100.99</v>
      </c>
      <c r="D3224">
        <v>70</v>
      </c>
    </row>
    <row r="3225" spans="3:4">
      <c r="C3225">
        <v>70.989999999999995</v>
      </c>
      <c r="D3225">
        <v>135</v>
      </c>
    </row>
    <row r="3226" spans="3:4">
      <c r="C3226">
        <v>70.989999999999995</v>
      </c>
      <c r="D3226">
        <v>130</v>
      </c>
    </row>
    <row r="3227" spans="3:4">
      <c r="C3227">
        <v>68.930000000000007</v>
      </c>
      <c r="D3227">
        <v>165</v>
      </c>
    </row>
    <row r="3228" spans="3:4">
      <c r="C3228">
        <v>55.06</v>
      </c>
      <c r="D3228">
        <v>164.3</v>
      </c>
    </row>
    <row r="3229" spans="3:4">
      <c r="C3229">
        <v>55.06</v>
      </c>
      <c r="D3229">
        <v>160.5</v>
      </c>
    </row>
    <row r="3230" spans="3:4">
      <c r="C3230">
        <v>55.06</v>
      </c>
      <c r="D3230">
        <v>160.5</v>
      </c>
    </row>
    <row r="3231" spans="3:4">
      <c r="C3231">
        <v>55.06</v>
      </c>
      <c r="D3231">
        <v>160.5</v>
      </c>
    </row>
    <row r="3232" spans="3:4">
      <c r="C3232">
        <v>55.06</v>
      </c>
      <c r="D3232">
        <v>165</v>
      </c>
    </row>
    <row r="3233" spans="3:4">
      <c r="C3233">
        <v>55.07</v>
      </c>
      <c r="D3233">
        <v>175</v>
      </c>
    </row>
    <row r="3234" spans="3:4">
      <c r="C3234">
        <v>55.08</v>
      </c>
      <c r="D3234">
        <v>180</v>
      </c>
    </row>
    <row r="3235" spans="3:4">
      <c r="C3235">
        <v>90.99</v>
      </c>
      <c r="D3235">
        <v>80</v>
      </c>
    </row>
    <row r="3236" spans="3:4">
      <c r="C3236">
        <v>344.91</v>
      </c>
      <c r="D3236">
        <v>35</v>
      </c>
    </row>
    <row r="3237" spans="3:4">
      <c r="C3237">
        <v>344.91</v>
      </c>
      <c r="D3237">
        <v>15</v>
      </c>
    </row>
    <row r="3238" spans="3:4">
      <c r="C3238">
        <v>259.69</v>
      </c>
      <c r="D3238">
        <v>0</v>
      </c>
    </row>
    <row r="3239" spans="3:4">
      <c r="C3239">
        <v>222.58</v>
      </c>
      <c r="D3239">
        <v>0</v>
      </c>
    </row>
    <row r="3240" spans="3:4">
      <c r="C3240">
        <v>97.01</v>
      </c>
      <c r="D3240">
        <v>0</v>
      </c>
    </row>
    <row r="3241" spans="3:4">
      <c r="C3241">
        <v>93.38</v>
      </c>
      <c r="D3241">
        <v>30</v>
      </c>
    </row>
    <row r="3242" spans="3:4">
      <c r="C3242">
        <v>1583.04</v>
      </c>
      <c r="D3242">
        <v>30</v>
      </c>
    </row>
    <row r="3243" spans="3:4">
      <c r="C3243">
        <v>1583.04</v>
      </c>
      <c r="D3243">
        <v>32.9</v>
      </c>
    </row>
    <row r="3244" spans="3:4">
      <c r="C3244">
        <v>1583.04</v>
      </c>
      <c r="D3244">
        <v>32.700000000000003</v>
      </c>
    </row>
    <row r="3245" spans="3:4">
      <c r="C3245">
        <v>1583.04</v>
      </c>
      <c r="D3245">
        <v>32.700000000000003</v>
      </c>
    </row>
    <row r="3246" spans="3:4">
      <c r="C3246">
        <v>1583.04</v>
      </c>
      <c r="D3246">
        <v>37.9</v>
      </c>
    </row>
    <row r="3247" spans="3:4">
      <c r="C3247">
        <v>2104.92</v>
      </c>
      <c r="D3247">
        <v>50</v>
      </c>
    </row>
    <row r="3248" spans="3:4">
      <c r="C3248">
        <v>1756.82</v>
      </c>
      <c r="D3248">
        <v>70</v>
      </c>
    </row>
    <row r="3249" spans="3:4">
      <c r="C3249">
        <v>1234.94</v>
      </c>
      <c r="D3249">
        <v>135</v>
      </c>
    </row>
    <row r="3250" spans="3:4">
      <c r="C3250">
        <v>1234.94</v>
      </c>
      <c r="D3250">
        <v>130</v>
      </c>
    </row>
    <row r="3251" spans="3:4">
      <c r="C3251">
        <v>1199.1099999999999</v>
      </c>
      <c r="D3251">
        <v>165</v>
      </c>
    </row>
    <row r="3252" spans="3:4">
      <c r="C3252">
        <v>957.82</v>
      </c>
      <c r="D3252">
        <v>164.3</v>
      </c>
    </row>
    <row r="3253" spans="3:4">
      <c r="C3253">
        <v>957.82</v>
      </c>
      <c r="D3253">
        <v>160.5</v>
      </c>
    </row>
    <row r="3254" spans="3:4">
      <c r="C3254">
        <v>957.82</v>
      </c>
      <c r="D3254">
        <v>160.5</v>
      </c>
    </row>
    <row r="3255" spans="3:4">
      <c r="C3255">
        <v>957.82</v>
      </c>
      <c r="D3255">
        <v>160.5</v>
      </c>
    </row>
    <row r="3256" spans="3:4">
      <c r="C3256">
        <v>957.82</v>
      </c>
      <c r="D3256">
        <v>165</v>
      </c>
    </row>
    <row r="3257" spans="3:4">
      <c r="C3257">
        <v>958</v>
      </c>
      <c r="D3257">
        <v>175</v>
      </c>
    </row>
    <row r="3258" spans="3:4">
      <c r="C3258">
        <v>958.17</v>
      </c>
      <c r="D3258">
        <v>180</v>
      </c>
    </row>
    <row r="3259" spans="3:4">
      <c r="C3259">
        <v>1582.86</v>
      </c>
      <c r="D3259">
        <v>80</v>
      </c>
    </row>
    <row r="3260" spans="3:4">
      <c r="C3260">
        <v>6000.05</v>
      </c>
      <c r="D3260">
        <v>35</v>
      </c>
    </row>
    <row r="3261" spans="3:4">
      <c r="C3261">
        <v>6000.05</v>
      </c>
      <c r="D3261">
        <v>15</v>
      </c>
    </row>
    <row r="3262" spans="3:4">
      <c r="C3262">
        <v>4517.57</v>
      </c>
      <c r="D3262">
        <v>0</v>
      </c>
    </row>
    <row r="3263" spans="3:4">
      <c r="C3263">
        <v>3872</v>
      </c>
      <c r="D3263">
        <v>0</v>
      </c>
    </row>
    <row r="3264" spans="3:4">
      <c r="C3264">
        <v>1687.59</v>
      </c>
      <c r="D3264">
        <v>0</v>
      </c>
    </row>
    <row r="3265" spans="3:4">
      <c r="C3265">
        <v>1624.44</v>
      </c>
      <c r="D3265">
        <v>30</v>
      </c>
    </row>
    <row r="3266" spans="3:4">
      <c r="C3266">
        <v>93.71</v>
      </c>
      <c r="D3266">
        <v>30</v>
      </c>
    </row>
    <row r="3267" spans="3:4">
      <c r="C3267">
        <v>93.13</v>
      </c>
      <c r="D3267">
        <v>32.4</v>
      </c>
    </row>
    <row r="3268" spans="3:4">
      <c r="C3268">
        <v>92.36</v>
      </c>
      <c r="D3268">
        <v>36.700000000000003</v>
      </c>
    </row>
    <row r="3269" spans="3:4">
      <c r="C3269">
        <v>93.33</v>
      </c>
      <c r="D3269">
        <v>36.700000000000003</v>
      </c>
    </row>
    <row r="3270" spans="3:4">
      <c r="C3270">
        <v>92.56</v>
      </c>
      <c r="D3270">
        <v>41.9</v>
      </c>
    </row>
    <row r="3271" spans="3:4">
      <c r="C3271">
        <v>147.80000000000001</v>
      </c>
      <c r="D3271">
        <v>40</v>
      </c>
    </row>
    <row r="3272" spans="3:4">
      <c r="C3272">
        <v>101</v>
      </c>
      <c r="D3272">
        <v>65</v>
      </c>
    </row>
    <row r="3273" spans="3:4">
      <c r="C3273">
        <v>70.989999999999995</v>
      </c>
      <c r="D3273">
        <v>130</v>
      </c>
    </row>
    <row r="3274" spans="3:4">
      <c r="C3274">
        <v>70.989999999999995</v>
      </c>
      <c r="D3274">
        <v>120</v>
      </c>
    </row>
    <row r="3275" spans="3:4">
      <c r="C3275">
        <v>69.489999999999995</v>
      </c>
      <c r="D3275">
        <v>125.4</v>
      </c>
    </row>
    <row r="3276" spans="3:4">
      <c r="C3276">
        <v>55.03</v>
      </c>
      <c r="D3276">
        <v>174.2</v>
      </c>
    </row>
    <row r="3277" spans="3:4">
      <c r="C3277">
        <v>55.03</v>
      </c>
      <c r="D3277">
        <v>174.2</v>
      </c>
    </row>
    <row r="3278" spans="3:4">
      <c r="C3278">
        <v>55.03</v>
      </c>
      <c r="D3278">
        <v>174.2</v>
      </c>
    </row>
    <row r="3279" spans="3:4">
      <c r="C3279">
        <v>55.03</v>
      </c>
      <c r="D3279">
        <v>174.2</v>
      </c>
    </row>
    <row r="3280" spans="3:4">
      <c r="C3280">
        <v>55.03</v>
      </c>
      <c r="D3280">
        <v>174.2</v>
      </c>
    </row>
    <row r="3281" spans="3:4">
      <c r="C3281">
        <v>55.03</v>
      </c>
      <c r="D3281">
        <v>179.2</v>
      </c>
    </row>
    <row r="3282" spans="3:4">
      <c r="C3282">
        <v>55.07</v>
      </c>
      <c r="D3282">
        <v>185.4</v>
      </c>
    </row>
    <row r="3283" spans="3:4">
      <c r="C3283">
        <v>81</v>
      </c>
      <c r="D3283">
        <v>90</v>
      </c>
    </row>
    <row r="3284" spans="3:4">
      <c r="C3284">
        <v>347.5</v>
      </c>
      <c r="D3284">
        <v>34</v>
      </c>
    </row>
    <row r="3285" spans="3:4">
      <c r="C3285">
        <v>347.5</v>
      </c>
      <c r="D3285">
        <v>24</v>
      </c>
    </row>
    <row r="3286" spans="3:4">
      <c r="C3286">
        <v>347.5</v>
      </c>
      <c r="D3286">
        <v>0</v>
      </c>
    </row>
    <row r="3287" spans="3:4">
      <c r="C3287">
        <v>248.87</v>
      </c>
      <c r="D3287">
        <v>0</v>
      </c>
    </row>
    <row r="3288" spans="3:4">
      <c r="C3288">
        <v>101</v>
      </c>
      <c r="D3288">
        <v>23.1</v>
      </c>
    </row>
    <row r="3289" spans="3:4">
      <c r="C3289">
        <v>98.34</v>
      </c>
      <c r="D3289">
        <v>37.1</v>
      </c>
    </row>
    <row r="3290" spans="3:4">
      <c r="C3290">
        <v>1618.03</v>
      </c>
      <c r="D3290">
        <v>30</v>
      </c>
    </row>
    <row r="3291" spans="3:4">
      <c r="C3291">
        <v>1608.02</v>
      </c>
      <c r="D3291">
        <v>32.4</v>
      </c>
    </row>
    <row r="3292" spans="3:4">
      <c r="C3292">
        <v>1594.72</v>
      </c>
      <c r="D3292">
        <v>36.700000000000003</v>
      </c>
    </row>
    <row r="3293" spans="3:4">
      <c r="C3293">
        <v>1611.47</v>
      </c>
      <c r="D3293">
        <v>36.700000000000003</v>
      </c>
    </row>
    <row r="3294" spans="3:4">
      <c r="C3294">
        <v>1598.18</v>
      </c>
      <c r="D3294">
        <v>41.9</v>
      </c>
    </row>
    <row r="3295" spans="3:4">
      <c r="C3295">
        <v>2551.9699999999998</v>
      </c>
      <c r="D3295">
        <v>40</v>
      </c>
    </row>
    <row r="3296" spans="3:4">
      <c r="C3296">
        <v>1743.91</v>
      </c>
      <c r="D3296">
        <v>65</v>
      </c>
    </row>
    <row r="3297" spans="3:4">
      <c r="C3297">
        <v>1225.74</v>
      </c>
      <c r="D3297">
        <v>130</v>
      </c>
    </row>
    <row r="3298" spans="3:4">
      <c r="C3298">
        <v>1225.74</v>
      </c>
      <c r="D3298">
        <v>120</v>
      </c>
    </row>
    <row r="3299" spans="3:4">
      <c r="C3299">
        <v>1199.8399999999999</v>
      </c>
      <c r="D3299">
        <v>125.4</v>
      </c>
    </row>
    <row r="3300" spans="3:4">
      <c r="C3300">
        <v>950.17</v>
      </c>
      <c r="D3300">
        <v>174.2</v>
      </c>
    </row>
    <row r="3301" spans="3:4">
      <c r="C3301">
        <v>950.17</v>
      </c>
      <c r="D3301">
        <v>174.2</v>
      </c>
    </row>
    <row r="3302" spans="3:4">
      <c r="C3302">
        <v>950.17</v>
      </c>
      <c r="D3302">
        <v>174.2</v>
      </c>
    </row>
    <row r="3303" spans="3:4">
      <c r="C3303">
        <v>950.17</v>
      </c>
      <c r="D3303">
        <v>174.2</v>
      </c>
    </row>
    <row r="3304" spans="3:4">
      <c r="C3304">
        <v>950.17</v>
      </c>
      <c r="D3304">
        <v>174.2</v>
      </c>
    </row>
    <row r="3305" spans="3:4">
      <c r="C3305">
        <v>950.17</v>
      </c>
      <c r="D3305">
        <v>179.2</v>
      </c>
    </row>
    <row r="3306" spans="3:4">
      <c r="C3306">
        <v>950.86</v>
      </c>
      <c r="D3306">
        <v>185.4</v>
      </c>
    </row>
    <row r="3307" spans="3:4">
      <c r="C3307">
        <v>1398.58</v>
      </c>
      <c r="D3307">
        <v>90</v>
      </c>
    </row>
    <row r="3308" spans="3:4">
      <c r="C3308">
        <v>6000.07</v>
      </c>
      <c r="D3308">
        <v>34</v>
      </c>
    </row>
    <row r="3309" spans="3:4">
      <c r="C3309">
        <v>6000.07</v>
      </c>
      <c r="D3309">
        <v>24</v>
      </c>
    </row>
    <row r="3310" spans="3:4">
      <c r="C3310">
        <v>6000.07</v>
      </c>
      <c r="D3310">
        <v>0</v>
      </c>
    </row>
    <row r="3311" spans="3:4">
      <c r="C3311">
        <v>4297.09</v>
      </c>
      <c r="D3311">
        <v>0</v>
      </c>
    </row>
    <row r="3312" spans="3:4">
      <c r="C3312">
        <v>1743.91</v>
      </c>
      <c r="D3312">
        <v>23.1</v>
      </c>
    </row>
    <row r="3313" spans="3:4">
      <c r="C3313">
        <v>1697.98</v>
      </c>
      <c r="D3313">
        <v>37.1</v>
      </c>
    </row>
    <row r="3314" spans="3:4">
      <c r="C3314">
        <v>109.38</v>
      </c>
      <c r="D3314">
        <v>49.4</v>
      </c>
    </row>
    <row r="3315" spans="3:4">
      <c r="C3315">
        <v>108.85</v>
      </c>
      <c r="D3315">
        <v>57.6</v>
      </c>
    </row>
    <row r="3316" spans="3:4">
      <c r="C3316">
        <v>106.73</v>
      </c>
      <c r="D3316">
        <v>65.900000000000006</v>
      </c>
    </row>
    <row r="3317" spans="3:4">
      <c r="C3317">
        <v>109.38</v>
      </c>
      <c r="D3317">
        <v>65.900000000000006</v>
      </c>
    </row>
    <row r="3318" spans="3:4">
      <c r="C3318">
        <v>107.26</v>
      </c>
      <c r="D3318">
        <v>71</v>
      </c>
    </row>
    <row r="3319" spans="3:4">
      <c r="C3319">
        <v>274.31</v>
      </c>
      <c r="D3319">
        <v>42</v>
      </c>
    </row>
    <row r="3320" spans="3:4">
      <c r="C3320">
        <v>111</v>
      </c>
      <c r="D3320">
        <v>82</v>
      </c>
    </row>
    <row r="3321" spans="3:4">
      <c r="C3321">
        <v>81</v>
      </c>
      <c r="D3321">
        <v>137</v>
      </c>
    </row>
    <row r="3322" spans="3:4">
      <c r="C3322">
        <v>81</v>
      </c>
      <c r="D3322">
        <v>112</v>
      </c>
    </row>
    <row r="3323" spans="3:4">
      <c r="C3323">
        <v>71</v>
      </c>
      <c r="D3323">
        <v>135.80000000000001</v>
      </c>
    </row>
    <row r="3324" spans="3:4">
      <c r="C3324">
        <v>58.06</v>
      </c>
      <c r="D3324">
        <v>175.4</v>
      </c>
    </row>
    <row r="3325" spans="3:4">
      <c r="C3325">
        <v>58.07</v>
      </c>
      <c r="D3325">
        <v>175.4</v>
      </c>
    </row>
    <row r="3326" spans="3:4">
      <c r="C3326">
        <v>58.09</v>
      </c>
      <c r="D3326">
        <v>155.4</v>
      </c>
    </row>
    <row r="3327" spans="3:4">
      <c r="C3327">
        <v>58.09</v>
      </c>
      <c r="D3327">
        <v>155.4</v>
      </c>
    </row>
    <row r="3328" spans="3:4">
      <c r="C3328">
        <v>58.1</v>
      </c>
      <c r="D3328">
        <v>157.4</v>
      </c>
    </row>
    <row r="3329" spans="3:4">
      <c r="C3329">
        <v>71</v>
      </c>
      <c r="D3329">
        <v>142.4</v>
      </c>
    </row>
    <row r="3330" spans="3:4">
      <c r="C3330">
        <v>81</v>
      </c>
      <c r="D3330">
        <v>127.4</v>
      </c>
    </row>
    <row r="3331" spans="3:4">
      <c r="C3331">
        <v>349.6</v>
      </c>
      <c r="D3331">
        <v>32</v>
      </c>
    </row>
    <row r="3332" spans="3:4">
      <c r="C3332">
        <v>349.6</v>
      </c>
      <c r="D3332">
        <v>5.5</v>
      </c>
    </row>
    <row r="3333" spans="3:4">
      <c r="C3333">
        <v>349.6</v>
      </c>
      <c r="D3333">
        <v>5.5</v>
      </c>
    </row>
    <row r="3334" spans="3:4">
      <c r="C3334">
        <v>349.6</v>
      </c>
      <c r="D3334">
        <v>5.5</v>
      </c>
    </row>
    <row r="3335" spans="3:4">
      <c r="C3335">
        <v>349.56</v>
      </c>
      <c r="D3335">
        <v>5.5</v>
      </c>
    </row>
    <row r="3336" spans="3:4">
      <c r="C3336">
        <v>161.58000000000001</v>
      </c>
      <c r="D3336">
        <v>7.8</v>
      </c>
    </row>
    <row r="3337" spans="3:4">
      <c r="C3337">
        <v>121</v>
      </c>
      <c r="D3337">
        <v>27.8</v>
      </c>
    </row>
    <row r="3338" spans="3:4">
      <c r="C3338">
        <v>1877.26</v>
      </c>
      <c r="D3338">
        <v>49.4</v>
      </c>
    </row>
    <row r="3339" spans="3:4">
      <c r="C3339">
        <v>1868.16</v>
      </c>
      <c r="D3339">
        <v>57.6</v>
      </c>
    </row>
    <row r="3340" spans="3:4">
      <c r="C3340">
        <v>1831.77</v>
      </c>
      <c r="D3340">
        <v>65.900000000000006</v>
      </c>
    </row>
    <row r="3341" spans="3:4">
      <c r="C3341">
        <v>1877.26</v>
      </c>
      <c r="D3341">
        <v>65.900000000000006</v>
      </c>
    </row>
    <row r="3342" spans="3:4">
      <c r="C3342">
        <v>1840.87</v>
      </c>
      <c r="D3342">
        <v>71</v>
      </c>
    </row>
    <row r="3343" spans="3:4">
      <c r="C3343">
        <v>4707.8999999999996</v>
      </c>
      <c r="D3343">
        <v>42</v>
      </c>
    </row>
    <row r="3344" spans="3:4">
      <c r="C3344">
        <v>1905.06</v>
      </c>
      <c r="D3344">
        <v>82</v>
      </c>
    </row>
    <row r="3345" spans="3:4">
      <c r="C3345">
        <v>1390.18</v>
      </c>
      <c r="D3345">
        <v>137</v>
      </c>
    </row>
    <row r="3346" spans="3:4">
      <c r="C3346">
        <v>1390.18</v>
      </c>
      <c r="D3346">
        <v>112</v>
      </c>
    </row>
    <row r="3347" spans="3:4">
      <c r="C3347">
        <v>1218.55</v>
      </c>
      <c r="D3347">
        <v>135.80000000000001</v>
      </c>
    </row>
    <row r="3348" spans="3:4">
      <c r="C3348">
        <v>996.47</v>
      </c>
      <c r="D3348">
        <v>175.4</v>
      </c>
    </row>
    <row r="3349" spans="3:4">
      <c r="C3349">
        <v>996.64</v>
      </c>
      <c r="D3349">
        <v>175.4</v>
      </c>
    </row>
    <row r="3350" spans="3:4">
      <c r="C3350">
        <v>996.98</v>
      </c>
      <c r="D3350">
        <v>155.4</v>
      </c>
    </row>
    <row r="3351" spans="3:4">
      <c r="C3351">
        <v>996.98</v>
      </c>
      <c r="D3351">
        <v>155.4</v>
      </c>
    </row>
    <row r="3352" spans="3:4">
      <c r="C3352">
        <v>997.15</v>
      </c>
      <c r="D3352">
        <v>157.4</v>
      </c>
    </row>
    <row r="3353" spans="3:4">
      <c r="C3353">
        <v>1218.55</v>
      </c>
      <c r="D3353">
        <v>142.4</v>
      </c>
    </row>
    <row r="3354" spans="3:4">
      <c r="C3354">
        <v>1390.18</v>
      </c>
      <c r="D3354">
        <v>127.4</v>
      </c>
    </row>
    <row r="3355" spans="3:4">
      <c r="C3355">
        <v>6000.08</v>
      </c>
      <c r="D3355">
        <v>32</v>
      </c>
    </row>
    <row r="3356" spans="3:4">
      <c r="C3356">
        <v>6000.08</v>
      </c>
      <c r="D3356">
        <v>5.5</v>
      </c>
    </row>
    <row r="3357" spans="3:4">
      <c r="C3357">
        <v>6000.08</v>
      </c>
      <c r="D3357">
        <v>5.5</v>
      </c>
    </row>
    <row r="3358" spans="3:4">
      <c r="C3358">
        <v>6000.08</v>
      </c>
      <c r="D3358">
        <v>5.5</v>
      </c>
    </row>
    <row r="3359" spans="3:4">
      <c r="C3359">
        <v>5999.39</v>
      </c>
      <c r="D3359">
        <v>5.5</v>
      </c>
    </row>
    <row r="3360" spans="3:4">
      <c r="C3360">
        <v>2773.15</v>
      </c>
      <c r="D3360">
        <v>7.8</v>
      </c>
    </row>
    <row r="3361" spans="3:4">
      <c r="C3361">
        <v>2076.69</v>
      </c>
      <c r="D3361">
        <v>27.8</v>
      </c>
    </row>
    <row r="3362" spans="3:4">
      <c r="C3362">
        <v>121</v>
      </c>
      <c r="D3362">
        <v>20</v>
      </c>
    </row>
    <row r="3363" spans="3:4">
      <c r="C3363">
        <v>111</v>
      </c>
      <c r="D3363">
        <v>37</v>
      </c>
    </row>
    <row r="3364" spans="3:4">
      <c r="C3364">
        <v>111</v>
      </c>
      <c r="D3364">
        <v>47</v>
      </c>
    </row>
    <row r="3365" spans="3:4">
      <c r="C3365">
        <v>111</v>
      </c>
      <c r="D3365">
        <v>47</v>
      </c>
    </row>
    <row r="3366" spans="3:4">
      <c r="C3366">
        <v>115.21</v>
      </c>
      <c r="D3366">
        <v>32</v>
      </c>
    </row>
    <row r="3367" spans="3:4">
      <c r="C3367">
        <v>276.89</v>
      </c>
      <c r="D3367">
        <v>20.5</v>
      </c>
    </row>
    <row r="3368" spans="3:4">
      <c r="C3368">
        <v>275.33</v>
      </c>
      <c r="D3368">
        <v>28.5</v>
      </c>
    </row>
    <row r="3369" spans="3:4">
      <c r="C3369">
        <v>100.99</v>
      </c>
      <c r="D3369">
        <v>85</v>
      </c>
    </row>
    <row r="3370" spans="3:4">
      <c r="C3370">
        <v>100.99</v>
      </c>
      <c r="D3370">
        <v>65</v>
      </c>
    </row>
    <row r="3371" spans="3:4">
      <c r="C3371">
        <v>90.96</v>
      </c>
      <c r="D3371">
        <v>72.5</v>
      </c>
    </row>
    <row r="3372" spans="3:4">
      <c r="C3372">
        <v>100.91</v>
      </c>
      <c r="D3372">
        <v>21.1</v>
      </c>
    </row>
    <row r="3373" spans="3:4">
      <c r="C3373">
        <v>97.73</v>
      </c>
      <c r="D3373">
        <v>26.1</v>
      </c>
    </row>
    <row r="3374" spans="3:4">
      <c r="C3374">
        <v>92.96</v>
      </c>
      <c r="D3374">
        <v>36.1</v>
      </c>
    </row>
    <row r="3375" spans="3:4">
      <c r="C3375">
        <v>95.08</v>
      </c>
      <c r="D3375">
        <v>36.1</v>
      </c>
    </row>
    <row r="3376" spans="3:4">
      <c r="C3376">
        <v>99.32</v>
      </c>
      <c r="D3376">
        <v>38.1</v>
      </c>
    </row>
    <row r="3377" spans="3:4">
      <c r="C3377">
        <v>102.49</v>
      </c>
      <c r="D3377">
        <v>28.1</v>
      </c>
    </row>
    <row r="3378" spans="3:4">
      <c r="C3378">
        <v>109.38</v>
      </c>
      <c r="D3378">
        <v>33.1</v>
      </c>
    </row>
    <row r="3379" spans="3:4">
      <c r="C3379">
        <v>349.6</v>
      </c>
      <c r="D3379">
        <v>20.5</v>
      </c>
    </row>
    <row r="3380" spans="3:4">
      <c r="C3380">
        <v>349.6</v>
      </c>
      <c r="D3380">
        <v>65.5</v>
      </c>
    </row>
    <row r="3381" spans="3:4">
      <c r="C3381">
        <v>349.6</v>
      </c>
      <c r="D3381">
        <v>55.5</v>
      </c>
    </row>
    <row r="3382" spans="3:4">
      <c r="C3382">
        <v>349.6</v>
      </c>
      <c r="D3382">
        <v>5.5</v>
      </c>
    </row>
    <row r="3383" spans="3:4">
      <c r="C3383">
        <v>248.98</v>
      </c>
      <c r="D3383">
        <v>5.5</v>
      </c>
    </row>
    <row r="3384" spans="3:4">
      <c r="C3384">
        <v>167.81</v>
      </c>
      <c r="D3384">
        <v>11</v>
      </c>
    </row>
    <row r="3385" spans="3:4">
      <c r="C3385">
        <v>167.66</v>
      </c>
      <c r="D3385">
        <v>11</v>
      </c>
    </row>
    <row r="3386" spans="3:4">
      <c r="C3386">
        <v>2076.69</v>
      </c>
      <c r="D3386">
        <v>20</v>
      </c>
    </row>
    <row r="3387" spans="3:4">
      <c r="C3387">
        <v>1905.06</v>
      </c>
      <c r="D3387">
        <v>37</v>
      </c>
    </row>
    <row r="3388" spans="3:4">
      <c r="C3388">
        <v>1905.06</v>
      </c>
      <c r="D3388">
        <v>47</v>
      </c>
    </row>
    <row r="3389" spans="3:4">
      <c r="C3389">
        <v>1905.06</v>
      </c>
      <c r="D3389">
        <v>47</v>
      </c>
    </row>
    <row r="3390" spans="3:4">
      <c r="C3390">
        <v>1977.31</v>
      </c>
      <c r="D3390">
        <v>32</v>
      </c>
    </row>
    <row r="3391" spans="3:4">
      <c r="C3391">
        <v>4752.18</v>
      </c>
      <c r="D3391">
        <v>20.5</v>
      </c>
    </row>
    <row r="3392" spans="3:4">
      <c r="C3392">
        <v>4725.41</v>
      </c>
      <c r="D3392">
        <v>28.5</v>
      </c>
    </row>
    <row r="3393" spans="3:4">
      <c r="C3393">
        <v>1733.26</v>
      </c>
      <c r="D3393">
        <v>85</v>
      </c>
    </row>
    <row r="3394" spans="3:4">
      <c r="C3394">
        <v>1733.26</v>
      </c>
      <c r="D3394">
        <v>65</v>
      </c>
    </row>
    <row r="3395" spans="3:4">
      <c r="C3395">
        <v>1561.12</v>
      </c>
      <c r="D3395">
        <v>72.5</v>
      </c>
    </row>
    <row r="3396" spans="3:4">
      <c r="C3396">
        <v>1731.89</v>
      </c>
      <c r="D3396">
        <v>21.1</v>
      </c>
    </row>
    <row r="3397" spans="3:4">
      <c r="C3397">
        <v>1677.31</v>
      </c>
      <c r="D3397">
        <v>26.1</v>
      </c>
    </row>
    <row r="3398" spans="3:4">
      <c r="C3398">
        <v>1595.44</v>
      </c>
      <c r="D3398">
        <v>36.1</v>
      </c>
    </row>
    <row r="3399" spans="3:4">
      <c r="C3399">
        <v>1631.83</v>
      </c>
      <c r="D3399">
        <v>36.1</v>
      </c>
    </row>
    <row r="3400" spans="3:4">
      <c r="C3400">
        <v>1704.6</v>
      </c>
      <c r="D3400">
        <v>38.1</v>
      </c>
    </row>
    <row r="3401" spans="3:4">
      <c r="C3401">
        <v>1759.01</v>
      </c>
      <c r="D3401">
        <v>28.1</v>
      </c>
    </row>
    <row r="3402" spans="3:4">
      <c r="C3402">
        <v>1877.26</v>
      </c>
      <c r="D3402">
        <v>33.1</v>
      </c>
    </row>
    <row r="3403" spans="3:4">
      <c r="C3403">
        <v>6000.08</v>
      </c>
      <c r="D3403">
        <v>20.5</v>
      </c>
    </row>
    <row r="3404" spans="3:4">
      <c r="C3404">
        <v>6000.08</v>
      </c>
      <c r="D3404">
        <v>65.5</v>
      </c>
    </row>
    <row r="3405" spans="3:4">
      <c r="C3405">
        <v>6000.08</v>
      </c>
      <c r="D3405">
        <v>55.5</v>
      </c>
    </row>
    <row r="3406" spans="3:4">
      <c r="C3406">
        <v>6000.08</v>
      </c>
      <c r="D3406">
        <v>5.5</v>
      </c>
    </row>
    <row r="3407" spans="3:4">
      <c r="C3407">
        <v>4273.17</v>
      </c>
      <c r="D3407">
        <v>5.5</v>
      </c>
    </row>
    <row r="3408" spans="3:4">
      <c r="C3408">
        <v>2880.07</v>
      </c>
      <c r="D3408">
        <v>11</v>
      </c>
    </row>
    <row r="3409" spans="3:4">
      <c r="C3409">
        <v>2877.5</v>
      </c>
      <c r="D3409">
        <v>11</v>
      </c>
    </row>
    <row r="3410" spans="3:4">
      <c r="C3410">
        <v>122</v>
      </c>
      <c r="D3410">
        <v>20</v>
      </c>
    </row>
    <row r="3411" spans="3:4">
      <c r="C3411">
        <v>113.26</v>
      </c>
      <c r="D3411">
        <v>35</v>
      </c>
    </row>
    <row r="3412" spans="3:4">
      <c r="C3412">
        <v>111</v>
      </c>
      <c r="D3412">
        <v>45</v>
      </c>
    </row>
    <row r="3413" spans="3:4">
      <c r="C3413">
        <v>111</v>
      </c>
      <c r="D3413">
        <v>45</v>
      </c>
    </row>
    <row r="3414" spans="3:4">
      <c r="C3414">
        <v>122</v>
      </c>
      <c r="D3414">
        <v>25</v>
      </c>
    </row>
    <row r="3415" spans="3:4">
      <c r="C3415">
        <v>122</v>
      </c>
      <c r="D3415">
        <v>20.5</v>
      </c>
    </row>
    <row r="3416" spans="3:4">
      <c r="C3416">
        <v>131</v>
      </c>
      <c r="D3416">
        <v>5.5</v>
      </c>
    </row>
    <row r="3417" spans="3:4">
      <c r="C3417">
        <v>106.86</v>
      </c>
      <c r="D3417">
        <v>40</v>
      </c>
    </row>
    <row r="3418" spans="3:4">
      <c r="C3418">
        <v>100.99</v>
      </c>
      <c r="D3418">
        <v>45</v>
      </c>
    </row>
    <row r="3419" spans="3:4">
      <c r="C3419">
        <v>100.99</v>
      </c>
      <c r="D3419">
        <v>30.5</v>
      </c>
    </row>
    <row r="3420" spans="3:4">
      <c r="C3420">
        <v>86.39</v>
      </c>
      <c r="D3420">
        <v>75</v>
      </c>
    </row>
    <row r="3421" spans="3:4">
      <c r="C3421">
        <v>81</v>
      </c>
      <c r="D3421">
        <v>85</v>
      </c>
    </row>
    <row r="3422" spans="3:4">
      <c r="C3422">
        <v>90.97</v>
      </c>
      <c r="D3422">
        <v>85</v>
      </c>
    </row>
    <row r="3423" spans="3:4">
      <c r="C3423">
        <v>86.39</v>
      </c>
      <c r="D3423">
        <v>95</v>
      </c>
    </row>
    <row r="3424" spans="3:4">
      <c r="C3424">
        <v>100.46</v>
      </c>
      <c r="D3424">
        <v>75</v>
      </c>
    </row>
    <row r="3425" spans="3:4">
      <c r="C3425">
        <v>100.99</v>
      </c>
      <c r="D3425">
        <v>85</v>
      </c>
    </row>
    <row r="3426" spans="3:4">
      <c r="C3426">
        <v>111</v>
      </c>
      <c r="D3426">
        <v>55</v>
      </c>
    </row>
    <row r="3427" spans="3:4">
      <c r="C3427">
        <v>345.55</v>
      </c>
      <c r="D3427">
        <v>4</v>
      </c>
    </row>
    <row r="3428" spans="3:4">
      <c r="C3428">
        <v>345.55</v>
      </c>
      <c r="D3428">
        <v>4</v>
      </c>
    </row>
    <row r="3429" spans="3:4">
      <c r="C3429">
        <v>345.55</v>
      </c>
      <c r="D3429">
        <v>4</v>
      </c>
    </row>
    <row r="3430" spans="3:4">
      <c r="C3430">
        <v>345.55</v>
      </c>
      <c r="D3430">
        <v>4</v>
      </c>
    </row>
    <row r="3431" spans="3:4">
      <c r="C3431">
        <v>248.5</v>
      </c>
      <c r="D3431">
        <v>4</v>
      </c>
    </row>
    <row r="3432" spans="3:4">
      <c r="C3432">
        <v>162.32</v>
      </c>
      <c r="D3432">
        <v>19</v>
      </c>
    </row>
    <row r="3433" spans="3:4">
      <c r="C3433">
        <v>162.19999999999999</v>
      </c>
      <c r="D3433">
        <v>5.5</v>
      </c>
    </row>
    <row r="3434" spans="3:4">
      <c r="C3434">
        <v>2118.38</v>
      </c>
      <c r="D3434">
        <v>20</v>
      </c>
    </row>
    <row r="3435" spans="3:4">
      <c r="C3435">
        <v>1966.62</v>
      </c>
      <c r="D3435">
        <v>35</v>
      </c>
    </row>
    <row r="3436" spans="3:4">
      <c r="C3436">
        <v>1927.38</v>
      </c>
      <c r="D3436">
        <v>45</v>
      </c>
    </row>
    <row r="3437" spans="3:4">
      <c r="C3437">
        <v>1927.38</v>
      </c>
      <c r="D3437">
        <v>45</v>
      </c>
    </row>
    <row r="3438" spans="3:4">
      <c r="C3438">
        <v>2118.38</v>
      </c>
      <c r="D3438">
        <v>25</v>
      </c>
    </row>
    <row r="3439" spans="3:4">
      <c r="C3439">
        <v>2118.38</v>
      </c>
      <c r="D3439">
        <v>20.5</v>
      </c>
    </row>
    <row r="3440" spans="3:4">
      <c r="C3440">
        <v>2274.66</v>
      </c>
      <c r="D3440">
        <v>5.5</v>
      </c>
    </row>
    <row r="3441" spans="3:4">
      <c r="C3441">
        <v>1855.5</v>
      </c>
      <c r="D3441">
        <v>40</v>
      </c>
    </row>
    <row r="3442" spans="3:4">
      <c r="C3442">
        <v>1753.57</v>
      </c>
      <c r="D3442">
        <v>45</v>
      </c>
    </row>
    <row r="3443" spans="3:4">
      <c r="C3443">
        <v>1753.57</v>
      </c>
      <c r="D3443">
        <v>30.5</v>
      </c>
    </row>
    <row r="3444" spans="3:4">
      <c r="C3444">
        <v>1500.06</v>
      </c>
      <c r="D3444">
        <v>75</v>
      </c>
    </row>
    <row r="3445" spans="3:4">
      <c r="C3445">
        <v>1406.47</v>
      </c>
      <c r="D3445">
        <v>85</v>
      </c>
    </row>
    <row r="3446" spans="3:4">
      <c r="C3446">
        <v>1579.58</v>
      </c>
      <c r="D3446">
        <v>85</v>
      </c>
    </row>
    <row r="3447" spans="3:4">
      <c r="C3447">
        <v>1500.06</v>
      </c>
      <c r="D3447">
        <v>95</v>
      </c>
    </row>
    <row r="3448" spans="3:4">
      <c r="C3448">
        <v>1744.37</v>
      </c>
      <c r="D3448">
        <v>75</v>
      </c>
    </row>
    <row r="3449" spans="3:4">
      <c r="C3449">
        <v>1753.57</v>
      </c>
      <c r="D3449">
        <v>85</v>
      </c>
    </row>
    <row r="3450" spans="3:4">
      <c r="C3450">
        <v>1927.38</v>
      </c>
      <c r="D3450">
        <v>55</v>
      </c>
    </row>
    <row r="3451" spans="3:4">
      <c r="C3451">
        <v>6000.06</v>
      </c>
      <c r="D3451">
        <v>4</v>
      </c>
    </row>
    <row r="3452" spans="3:4">
      <c r="C3452">
        <v>6000.06</v>
      </c>
      <c r="D3452">
        <v>4</v>
      </c>
    </row>
    <row r="3453" spans="3:4">
      <c r="C3453">
        <v>6000.06</v>
      </c>
      <c r="D3453">
        <v>4</v>
      </c>
    </row>
    <row r="3454" spans="3:4">
      <c r="C3454">
        <v>6000.06</v>
      </c>
      <c r="D3454">
        <v>4</v>
      </c>
    </row>
    <row r="3455" spans="3:4">
      <c r="C3455">
        <v>4314.8999999999996</v>
      </c>
      <c r="D3455">
        <v>4</v>
      </c>
    </row>
    <row r="3456" spans="3:4">
      <c r="C3456">
        <v>2818.49</v>
      </c>
      <c r="D3456">
        <v>19</v>
      </c>
    </row>
    <row r="3457" spans="3:4">
      <c r="C3457">
        <v>2816.41</v>
      </c>
      <c r="D3457">
        <v>5.5</v>
      </c>
    </row>
    <row r="3458" spans="3:4">
      <c r="C3458">
        <v>122</v>
      </c>
      <c r="D3458">
        <v>20</v>
      </c>
    </row>
    <row r="3459" spans="3:4">
      <c r="C3459">
        <v>122</v>
      </c>
      <c r="D3459">
        <v>25</v>
      </c>
    </row>
    <row r="3460" spans="3:4">
      <c r="C3460">
        <v>113.39</v>
      </c>
      <c r="D3460">
        <v>35</v>
      </c>
    </row>
    <row r="3461" spans="3:4">
      <c r="C3461">
        <v>111</v>
      </c>
      <c r="D3461">
        <v>45</v>
      </c>
    </row>
    <row r="3462" spans="3:4">
      <c r="C3462">
        <v>111</v>
      </c>
      <c r="D3462">
        <v>50</v>
      </c>
    </row>
    <row r="3463" spans="3:4">
      <c r="C3463">
        <v>131</v>
      </c>
      <c r="D3463">
        <v>5.5</v>
      </c>
    </row>
    <row r="3464" spans="3:4">
      <c r="C3464">
        <v>131</v>
      </c>
      <c r="D3464">
        <v>5.5</v>
      </c>
    </row>
    <row r="3465" spans="3:4">
      <c r="C3465">
        <v>111</v>
      </c>
      <c r="D3465">
        <v>35</v>
      </c>
    </row>
    <row r="3466" spans="3:4">
      <c r="C3466">
        <v>111</v>
      </c>
      <c r="D3466">
        <v>5.5</v>
      </c>
    </row>
    <row r="3467" spans="3:4">
      <c r="C3467">
        <v>101</v>
      </c>
      <c r="D3467">
        <v>35</v>
      </c>
    </row>
    <row r="3468" spans="3:4">
      <c r="C3468">
        <v>96.75</v>
      </c>
      <c r="D3468">
        <v>75</v>
      </c>
    </row>
    <row r="3469" spans="3:4">
      <c r="C3469">
        <v>96.75</v>
      </c>
      <c r="D3469">
        <v>75</v>
      </c>
    </row>
    <row r="3470" spans="3:4">
      <c r="C3470">
        <v>100.99</v>
      </c>
      <c r="D3470">
        <v>65</v>
      </c>
    </row>
    <row r="3471" spans="3:4">
      <c r="C3471">
        <v>90.97</v>
      </c>
      <c r="D3471">
        <v>84.8</v>
      </c>
    </row>
    <row r="3472" spans="3:4">
      <c r="C3472">
        <v>95.47</v>
      </c>
      <c r="D3472">
        <v>84.7</v>
      </c>
    </row>
    <row r="3473" spans="3:4">
      <c r="C3473">
        <v>100.99</v>
      </c>
      <c r="D3473">
        <v>84.7</v>
      </c>
    </row>
    <row r="3474" spans="3:4">
      <c r="C3474">
        <v>111</v>
      </c>
      <c r="D3474">
        <v>45</v>
      </c>
    </row>
    <row r="3475" spans="3:4">
      <c r="C3475">
        <v>345.55</v>
      </c>
      <c r="D3475">
        <v>3.8</v>
      </c>
    </row>
    <row r="3476" spans="3:4">
      <c r="C3476">
        <v>345.55</v>
      </c>
      <c r="D3476">
        <v>3.8</v>
      </c>
    </row>
    <row r="3477" spans="3:4">
      <c r="C3477">
        <v>345.55</v>
      </c>
      <c r="D3477">
        <v>3.8</v>
      </c>
    </row>
    <row r="3478" spans="3:4">
      <c r="C3478">
        <v>345.55</v>
      </c>
      <c r="D3478">
        <v>3.8</v>
      </c>
    </row>
    <row r="3479" spans="3:4">
      <c r="C3479">
        <v>248.58</v>
      </c>
      <c r="D3479">
        <v>3.8</v>
      </c>
    </row>
    <row r="3480" spans="3:4">
      <c r="C3480">
        <v>162.36000000000001</v>
      </c>
      <c r="D3480">
        <v>19</v>
      </c>
    </row>
    <row r="3481" spans="3:4">
      <c r="C3481">
        <v>162.24</v>
      </c>
      <c r="D3481">
        <v>5</v>
      </c>
    </row>
    <row r="3482" spans="3:4">
      <c r="C3482">
        <v>2118.38</v>
      </c>
      <c r="D3482">
        <v>20</v>
      </c>
    </row>
    <row r="3483" spans="3:4">
      <c r="C3483">
        <v>2118.38</v>
      </c>
      <c r="D3483">
        <v>25</v>
      </c>
    </row>
    <row r="3484" spans="3:4">
      <c r="C3484">
        <v>1968.88</v>
      </c>
      <c r="D3484">
        <v>35</v>
      </c>
    </row>
    <row r="3485" spans="3:4">
      <c r="C3485">
        <v>1927.38</v>
      </c>
      <c r="D3485">
        <v>45</v>
      </c>
    </row>
    <row r="3486" spans="3:4">
      <c r="C3486">
        <v>1927.38</v>
      </c>
      <c r="D3486">
        <v>50</v>
      </c>
    </row>
    <row r="3487" spans="3:4">
      <c r="C3487">
        <v>2274.66</v>
      </c>
      <c r="D3487">
        <v>5.5</v>
      </c>
    </row>
    <row r="3488" spans="3:4">
      <c r="C3488">
        <v>2274.66</v>
      </c>
      <c r="D3488">
        <v>5.5</v>
      </c>
    </row>
    <row r="3489" spans="3:4">
      <c r="C3489">
        <v>1927.38</v>
      </c>
      <c r="D3489">
        <v>35</v>
      </c>
    </row>
    <row r="3490" spans="3:4">
      <c r="C3490">
        <v>1927.38</v>
      </c>
      <c r="D3490">
        <v>5.5</v>
      </c>
    </row>
    <row r="3491" spans="3:4">
      <c r="C3491">
        <v>1753.74</v>
      </c>
      <c r="D3491">
        <v>35</v>
      </c>
    </row>
    <row r="3492" spans="3:4">
      <c r="C3492">
        <v>1679.95</v>
      </c>
      <c r="D3492">
        <v>75</v>
      </c>
    </row>
    <row r="3493" spans="3:4">
      <c r="C3493">
        <v>1679.95</v>
      </c>
      <c r="D3493">
        <v>75</v>
      </c>
    </row>
    <row r="3494" spans="3:4">
      <c r="C3494">
        <v>1753.57</v>
      </c>
      <c r="D3494">
        <v>65</v>
      </c>
    </row>
    <row r="3495" spans="3:4">
      <c r="C3495">
        <v>1579.58</v>
      </c>
      <c r="D3495">
        <v>84.8</v>
      </c>
    </row>
    <row r="3496" spans="3:4">
      <c r="C3496">
        <v>1657.72</v>
      </c>
      <c r="D3496">
        <v>84.7</v>
      </c>
    </row>
    <row r="3497" spans="3:4">
      <c r="C3497">
        <v>1753.57</v>
      </c>
      <c r="D3497">
        <v>84.7</v>
      </c>
    </row>
    <row r="3498" spans="3:4">
      <c r="C3498">
        <v>1927.38</v>
      </c>
      <c r="D3498">
        <v>45</v>
      </c>
    </row>
    <row r="3499" spans="3:4">
      <c r="C3499">
        <v>6000.06</v>
      </c>
      <c r="D3499">
        <v>3.8</v>
      </c>
    </row>
    <row r="3500" spans="3:4">
      <c r="C3500">
        <v>6000.06</v>
      </c>
      <c r="D3500">
        <v>3.8</v>
      </c>
    </row>
    <row r="3501" spans="3:4">
      <c r="C3501">
        <v>6000.06</v>
      </c>
      <c r="D3501">
        <v>3.8</v>
      </c>
    </row>
    <row r="3502" spans="3:4">
      <c r="C3502">
        <v>6000.06</v>
      </c>
      <c r="D3502">
        <v>3.8</v>
      </c>
    </row>
    <row r="3503" spans="3:4">
      <c r="C3503">
        <v>4316.29</v>
      </c>
      <c r="D3503">
        <v>3.8</v>
      </c>
    </row>
    <row r="3504" spans="3:4">
      <c r="C3504">
        <v>2819.19</v>
      </c>
      <c r="D3504">
        <v>19</v>
      </c>
    </row>
    <row r="3505" spans="3:4">
      <c r="C3505">
        <v>2817.1</v>
      </c>
      <c r="D3505">
        <v>5</v>
      </c>
    </row>
    <row r="3506" spans="3:4">
      <c r="C3506">
        <v>122</v>
      </c>
      <c r="D3506">
        <v>15.2</v>
      </c>
    </row>
    <row r="3507" spans="3:4">
      <c r="C3507">
        <v>122</v>
      </c>
      <c r="D3507">
        <v>22</v>
      </c>
    </row>
    <row r="3508" spans="3:4">
      <c r="C3508">
        <v>111</v>
      </c>
      <c r="D3508">
        <v>28.7</v>
      </c>
    </row>
    <row r="3509" spans="3:4">
      <c r="C3509">
        <v>111</v>
      </c>
      <c r="D3509">
        <v>28.7</v>
      </c>
    </row>
    <row r="3510" spans="3:4">
      <c r="C3510">
        <v>122</v>
      </c>
      <c r="D3510">
        <v>27</v>
      </c>
    </row>
    <row r="3511" spans="3:4">
      <c r="C3511">
        <v>279.05</v>
      </c>
      <c r="D3511">
        <v>3.8</v>
      </c>
    </row>
    <row r="3512" spans="3:4">
      <c r="C3512">
        <v>279.05</v>
      </c>
      <c r="D3512">
        <v>3.8</v>
      </c>
    </row>
    <row r="3513" spans="3:4">
      <c r="C3513">
        <v>273.2</v>
      </c>
      <c r="D3513">
        <v>23.8</v>
      </c>
    </row>
    <row r="3514" spans="3:4">
      <c r="C3514">
        <v>278.10000000000002</v>
      </c>
      <c r="D3514">
        <v>3.8</v>
      </c>
    </row>
    <row r="3515" spans="3:4">
      <c r="C3515">
        <v>101</v>
      </c>
      <c r="D3515">
        <v>7.5</v>
      </c>
    </row>
    <row r="3516" spans="3:4">
      <c r="C3516">
        <v>95.47</v>
      </c>
      <c r="D3516">
        <v>40.799999999999997</v>
      </c>
    </row>
    <row r="3517" spans="3:4">
      <c r="C3517">
        <v>93.55</v>
      </c>
      <c r="D3517">
        <v>40.799999999999997</v>
      </c>
    </row>
    <row r="3518" spans="3:4">
      <c r="C3518">
        <v>91</v>
      </c>
      <c r="D3518">
        <v>50.8</v>
      </c>
    </row>
    <row r="3519" spans="3:4">
      <c r="C3519">
        <v>93.55</v>
      </c>
      <c r="D3519">
        <v>40.799999999999997</v>
      </c>
    </row>
    <row r="3520" spans="3:4">
      <c r="C3520">
        <v>100.99</v>
      </c>
      <c r="D3520">
        <v>30.8</v>
      </c>
    </row>
    <row r="3521" spans="3:4">
      <c r="C3521">
        <v>101</v>
      </c>
      <c r="D3521">
        <v>35.799999999999997</v>
      </c>
    </row>
    <row r="3522" spans="3:4">
      <c r="C3522">
        <v>113.39</v>
      </c>
      <c r="D3522">
        <v>16.899999999999999</v>
      </c>
    </row>
    <row r="3523" spans="3:4">
      <c r="C3523">
        <v>345.55</v>
      </c>
      <c r="D3523">
        <v>3.8</v>
      </c>
    </row>
    <row r="3524" spans="3:4">
      <c r="C3524">
        <v>345.55</v>
      </c>
      <c r="D3524">
        <v>3.8</v>
      </c>
    </row>
    <row r="3525" spans="3:4">
      <c r="C3525">
        <v>345.55</v>
      </c>
      <c r="D3525">
        <v>3.8</v>
      </c>
    </row>
    <row r="3526" spans="3:4">
      <c r="C3526">
        <v>345.55</v>
      </c>
      <c r="D3526">
        <v>3.8</v>
      </c>
    </row>
    <row r="3527" spans="3:4">
      <c r="C3527">
        <v>248.58</v>
      </c>
      <c r="D3527">
        <v>3.8</v>
      </c>
    </row>
    <row r="3528" spans="3:4">
      <c r="C3528">
        <v>162.36000000000001</v>
      </c>
      <c r="D3528">
        <v>19</v>
      </c>
    </row>
    <row r="3529" spans="3:4">
      <c r="C3529">
        <v>162.24</v>
      </c>
      <c r="D3529">
        <v>19</v>
      </c>
    </row>
    <row r="3530" spans="3:4">
      <c r="C3530">
        <v>2118.38</v>
      </c>
      <c r="D3530">
        <v>15.2</v>
      </c>
    </row>
    <row r="3531" spans="3:4">
      <c r="C3531">
        <v>2118.38</v>
      </c>
      <c r="D3531">
        <v>22</v>
      </c>
    </row>
    <row r="3532" spans="3:4">
      <c r="C3532">
        <v>1927.38</v>
      </c>
      <c r="D3532">
        <v>28.7</v>
      </c>
    </row>
    <row r="3533" spans="3:4">
      <c r="C3533">
        <v>1927.38</v>
      </c>
      <c r="D3533">
        <v>28.7</v>
      </c>
    </row>
    <row r="3534" spans="3:4">
      <c r="C3534">
        <v>2118.38</v>
      </c>
      <c r="D3534">
        <v>27</v>
      </c>
    </row>
    <row r="3535" spans="3:4">
      <c r="C3535">
        <v>4845.37</v>
      </c>
      <c r="D3535">
        <v>3.8</v>
      </c>
    </row>
    <row r="3536" spans="3:4">
      <c r="C3536">
        <v>4845.37</v>
      </c>
      <c r="D3536">
        <v>3.8</v>
      </c>
    </row>
    <row r="3537" spans="3:4">
      <c r="C3537">
        <v>4743.79</v>
      </c>
      <c r="D3537">
        <v>23.8</v>
      </c>
    </row>
    <row r="3538" spans="3:4">
      <c r="C3538">
        <v>4828.87</v>
      </c>
      <c r="D3538">
        <v>3.8</v>
      </c>
    </row>
    <row r="3539" spans="3:4">
      <c r="C3539">
        <v>1753.74</v>
      </c>
      <c r="D3539">
        <v>7.5</v>
      </c>
    </row>
    <row r="3540" spans="3:4">
      <c r="C3540">
        <v>1657.72</v>
      </c>
      <c r="D3540">
        <v>40.799999999999997</v>
      </c>
    </row>
    <row r="3541" spans="3:4">
      <c r="C3541">
        <v>1624.38</v>
      </c>
      <c r="D3541">
        <v>40.799999999999997</v>
      </c>
    </row>
    <row r="3542" spans="3:4">
      <c r="C3542">
        <v>1580.11</v>
      </c>
      <c r="D3542">
        <v>50.8</v>
      </c>
    </row>
    <row r="3543" spans="3:4">
      <c r="C3543">
        <v>1624.38</v>
      </c>
      <c r="D3543">
        <v>40.799999999999997</v>
      </c>
    </row>
    <row r="3544" spans="3:4">
      <c r="C3544">
        <v>1753.57</v>
      </c>
      <c r="D3544">
        <v>30.8</v>
      </c>
    </row>
    <row r="3545" spans="3:4">
      <c r="C3545">
        <v>1753.74</v>
      </c>
      <c r="D3545">
        <v>35.799999999999997</v>
      </c>
    </row>
    <row r="3546" spans="3:4">
      <c r="C3546">
        <v>1968.88</v>
      </c>
      <c r="D3546">
        <v>16.899999999999999</v>
      </c>
    </row>
    <row r="3547" spans="3:4">
      <c r="C3547">
        <v>6000.06</v>
      </c>
      <c r="D3547">
        <v>3.8</v>
      </c>
    </row>
    <row r="3548" spans="3:4">
      <c r="C3548">
        <v>6000.06</v>
      </c>
      <c r="D3548">
        <v>3.8</v>
      </c>
    </row>
    <row r="3549" spans="3:4">
      <c r="C3549">
        <v>6000.06</v>
      </c>
      <c r="D3549">
        <v>3.8</v>
      </c>
    </row>
    <row r="3550" spans="3:4">
      <c r="C3550">
        <v>6000.06</v>
      </c>
      <c r="D3550">
        <v>3.8</v>
      </c>
    </row>
    <row r="3551" spans="3:4">
      <c r="C3551">
        <v>4316.29</v>
      </c>
      <c r="D3551">
        <v>3.8</v>
      </c>
    </row>
    <row r="3552" spans="3:4">
      <c r="C3552">
        <v>2819.19</v>
      </c>
      <c r="D3552">
        <v>19</v>
      </c>
    </row>
    <row r="3553" spans="3:4">
      <c r="C3553">
        <v>2817.1</v>
      </c>
      <c r="D3553">
        <v>19</v>
      </c>
    </row>
    <row r="3554" spans="3:4">
      <c r="C3554">
        <v>106.59</v>
      </c>
      <c r="D3554">
        <v>5</v>
      </c>
    </row>
    <row r="3555" spans="3:4">
      <c r="C3555">
        <v>106.59</v>
      </c>
      <c r="D3555">
        <v>5</v>
      </c>
    </row>
    <row r="3556" spans="3:4">
      <c r="C3556">
        <v>106.59</v>
      </c>
      <c r="D3556">
        <v>5</v>
      </c>
    </row>
    <row r="3557" spans="3:4">
      <c r="C3557">
        <v>106.59</v>
      </c>
      <c r="D3557">
        <v>5</v>
      </c>
    </row>
    <row r="3558" spans="3:4">
      <c r="C3558">
        <v>106.59</v>
      </c>
      <c r="D3558">
        <v>16.899999999999999</v>
      </c>
    </row>
    <row r="3559" spans="3:4">
      <c r="C3559">
        <v>180.23</v>
      </c>
      <c r="D3559">
        <v>9</v>
      </c>
    </row>
    <row r="3560" spans="3:4">
      <c r="C3560">
        <v>273.83</v>
      </c>
      <c r="D3560">
        <v>24.7</v>
      </c>
    </row>
    <row r="3561" spans="3:4">
      <c r="C3561">
        <v>100.99</v>
      </c>
      <c r="D3561">
        <v>80</v>
      </c>
    </row>
    <row r="3562" spans="3:4">
      <c r="C3562">
        <v>91</v>
      </c>
      <c r="D3562">
        <v>80</v>
      </c>
    </row>
    <row r="3563" spans="3:4">
      <c r="C3563">
        <v>81</v>
      </c>
      <c r="D3563">
        <v>86.9</v>
      </c>
    </row>
    <row r="3564" spans="3:4">
      <c r="C3564">
        <v>107.83</v>
      </c>
      <c r="D3564">
        <v>4.2</v>
      </c>
    </row>
    <row r="3565" spans="3:4">
      <c r="C3565">
        <v>105.91</v>
      </c>
      <c r="D3565">
        <v>4.2</v>
      </c>
    </row>
    <row r="3566" spans="3:4">
      <c r="C3566">
        <v>105.91</v>
      </c>
      <c r="D3566">
        <v>4.2</v>
      </c>
    </row>
    <row r="3567" spans="3:4">
      <c r="C3567">
        <v>107.83</v>
      </c>
      <c r="D3567">
        <v>4.2</v>
      </c>
    </row>
    <row r="3568" spans="3:4">
      <c r="C3568">
        <v>110.99</v>
      </c>
      <c r="D3568">
        <v>4.2</v>
      </c>
    </row>
    <row r="3569" spans="3:4">
      <c r="C3569">
        <v>111</v>
      </c>
      <c r="D3569">
        <v>9.1999999999999993</v>
      </c>
    </row>
    <row r="3570" spans="3:4">
      <c r="C3570">
        <v>120.99</v>
      </c>
      <c r="D3570">
        <v>16.899999999999999</v>
      </c>
    </row>
    <row r="3571" spans="3:4">
      <c r="C3571">
        <v>346.6</v>
      </c>
      <c r="D3571">
        <v>4</v>
      </c>
    </row>
    <row r="3572" spans="3:4">
      <c r="C3572">
        <v>346.6</v>
      </c>
      <c r="D3572">
        <v>4</v>
      </c>
    </row>
    <row r="3573" spans="3:4">
      <c r="C3573">
        <v>346.6</v>
      </c>
      <c r="D3573">
        <v>4</v>
      </c>
    </row>
    <row r="3574" spans="3:4">
      <c r="C3574">
        <v>346.6</v>
      </c>
      <c r="D3574">
        <v>4</v>
      </c>
    </row>
    <row r="3575" spans="3:4">
      <c r="C3575">
        <v>249.14</v>
      </c>
      <c r="D3575">
        <v>4</v>
      </c>
    </row>
    <row r="3576" spans="3:4">
      <c r="C3576">
        <v>109.78</v>
      </c>
      <c r="D3576">
        <v>9</v>
      </c>
    </row>
    <row r="3577" spans="3:4">
      <c r="C3577">
        <v>109.56</v>
      </c>
      <c r="D3577">
        <v>6.9</v>
      </c>
    </row>
    <row r="3578" spans="3:4">
      <c r="C3578">
        <v>1845.18</v>
      </c>
      <c r="D3578">
        <v>5</v>
      </c>
    </row>
    <row r="3579" spans="3:4">
      <c r="C3579">
        <v>1845.18</v>
      </c>
      <c r="D3579">
        <v>5</v>
      </c>
    </row>
    <row r="3580" spans="3:4">
      <c r="C3580">
        <v>1845.18</v>
      </c>
      <c r="D3580">
        <v>5</v>
      </c>
    </row>
    <row r="3581" spans="3:4">
      <c r="C3581">
        <v>1845.18</v>
      </c>
      <c r="D3581">
        <v>5</v>
      </c>
    </row>
    <row r="3582" spans="3:4">
      <c r="C3582">
        <v>1845.18</v>
      </c>
      <c r="D3582">
        <v>16.899999999999999</v>
      </c>
    </row>
    <row r="3583" spans="3:4">
      <c r="C3583">
        <v>3119.96</v>
      </c>
      <c r="D3583">
        <v>9</v>
      </c>
    </row>
    <row r="3584" spans="3:4">
      <c r="C3584">
        <v>4740.2700000000004</v>
      </c>
      <c r="D3584">
        <v>24.7</v>
      </c>
    </row>
    <row r="3585" spans="3:4">
      <c r="C3585">
        <v>1748.24</v>
      </c>
      <c r="D3585">
        <v>80</v>
      </c>
    </row>
    <row r="3586" spans="3:4">
      <c r="C3586">
        <v>1575.3</v>
      </c>
      <c r="D3586">
        <v>80</v>
      </c>
    </row>
    <row r="3587" spans="3:4">
      <c r="C3587">
        <v>1402.19</v>
      </c>
      <c r="D3587">
        <v>86.9</v>
      </c>
    </row>
    <row r="3588" spans="3:4">
      <c r="C3588">
        <v>1866.65</v>
      </c>
      <c r="D3588">
        <v>4.2</v>
      </c>
    </row>
    <row r="3589" spans="3:4">
      <c r="C3589">
        <v>1833.41</v>
      </c>
      <c r="D3589">
        <v>4.2</v>
      </c>
    </row>
    <row r="3590" spans="3:4">
      <c r="C3590">
        <v>1833.41</v>
      </c>
      <c r="D3590">
        <v>4.2</v>
      </c>
    </row>
    <row r="3591" spans="3:4">
      <c r="C3591">
        <v>1866.65</v>
      </c>
      <c r="D3591">
        <v>4.2</v>
      </c>
    </row>
    <row r="3592" spans="3:4">
      <c r="C3592">
        <v>1921.35</v>
      </c>
      <c r="D3592">
        <v>4.2</v>
      </c>
    </row>
    <row r="3593" spans="3:4">
      <c r="C3593">
        <v>1921.52</v>
      </c>
      <c r="D3593">
        <v>9.1999999999999993</v>
      </c>
    </row>
    <row r="3594" spans="3:4">
      <c r="C3594">
        <v>2094.46</v>
      </c>
      <c r="D3594">
        <v>16.899999999999999</v>
      </c>
    </row>
    <row r="3595" spans="3:4">
      <c r="C3595">
        <v>5999.99</v>
      </c>
      <c r="D3595">
        <v>4</v>
      </c>
    </row>
    <row r="3596" spans="3:4">
      <c r="C3596">
        <v>5999.99</v>
      </c>
      <c r="D3596">
        <v>4</v>
      </c>
    </row>
    <row r="3597" spans="3:4">
      <c r="C3597">
        <v>5999.99</v>
      </c>
      <c r="D3597">
        <v>4</v>
      </c>
    </row>
    <row r="3598" spans="3:4">
      <c r="C3598">
        <v>5999.99</v>
      </c>
      <c r="D3598">
        <v>4</v>
      </c>
    </row>
    <row r="3599" spans="3:4">
      <c r="C3599">
        <v>4312.8599999999997</v>
      </c>
      <c r="D3599">
        <v>4</v>
      </c>
    </row>
    <row r="3600" spans="3:4">
      <c r="C3600">
        <v>1900.4</v>
      </c>
      <c r="D3600">
        <v>9</v>
      </c>
    </row>
    <row r="3601" spans="3:4">
      <c r="C3601">
        <v>1896.59</v>
      </c>
      <c r="D3601">
        <v>6.9</v>
      </c>
    </row>
    <row r="3602" spans="3:4">
      <c r="C3602">
        <v>102.18</v>
      </c>
      <c r="D3602">
        <v>9.3000000000000007</v>
      </c>
    </row>
    <row r="3603" spans="3:4">
      <c r="C3603">
        <v>101</v>
      </c>
      <c r="D3603">
        <v>10</v>
      </c>
    </row>
    <row r="3604" spans="3:4">
      <c r="C3604">
        <v>101</v>
      </c>
      <c r="D3604">
        <v>10.5</v>
      </c>
    </row>
    <row r="3605" spans="3:4">
      <c r="C3605">
        <v>101</v>
      </c>
      <c r="D3605">
        <v>10</v>
      </c>
    </row>
    <row r="3606" spans="3:4">
      <c r="C3606">
        <v>105.96</v>
      </c>
      <c r="D3606">
        <v>23.1</v>
      </c>
    </row>
    <row r="3607" spans="3:4">
      <c r="C3607">
        <v>264.88</v>
      </c>
      <c r="D3607">
        <v>0</v>
      </c>
    </row>
    <row r="3608" spans="3:4">
      <c r="C3608">
        <v>279</v>
      </c>
      <c r="D3608">
        <v>4</v>
      </c>
    </row>
    <row r="3609" spans="3:4">
      <c r="C3609">
        <v>101</v>
      </c>
      <c r="D3609">
        <v>70</v>
      </c>
    </row>
    <row r="3610" spans="3:4">
      <c r="C3610">
        <v>101</v>
      </c>
      <c r="D3610">
        <v>60</v>
      </c>
    </row>
    <row r="3611" spans="3:4">
      <c r="C3611">
        <v>71</v>
      </c>
      <c r="D3611">
        <v>132.4</v>
      </c>
    </row>
    <row r="3612" spans="3:4">
      <c r="C3612">
        <v>77.7</v>
      </c>
      <c r="D3612">
        <v>100</v>
      </c>
    </row>
    <row r="3613" spans="3:4">
      <c r="C3613">
        <v>91</v>
      </c>
      <c r="D3613">
        <v>55.1</v>
      </c>
    </row>
    <row r="3614" spans="3:4">
      <c r="C3614">
        <v>90.99</v>
      </c>
      <c r="D3614">
        <v>65.099999999999994</v>
      </c>
    </row>
    <row r="3615" spans="3:4">
      <c r="C3615">
        <v>91</v>
      </c>
      <c r="D3615">
        <v>65.099999999999994</v>
      </c>
    </row>
    <row r="3616" spans="3:4">
      <c r="C3616">
        <v>93.21</v>
      </c>
      <c r="D3616">
        <v>55.1</v>
      </c>
    </row>
    <row r="3617" spans="3:4">
      <c r="C3617">
        <v>101</v>
      </c>
      <c r="D3617">
        <v>45.1</v>
      </c>
    </row>
    <row r="3618" spans="3:4">
      <c r="C3618">
        <v>121</v>
      </c>
      <c r="D3618">
        <v>18.600000000000001</v>
      </c>
    </row>
    <row r="3619" spans="3:4">
      <c r="C3619">
        <v>337.81</v>
      </c>
      <c r="D3619">
        <v>4</v>
      </c>
    </row>
    <row r="3620" spans="3:4">
      <c r="C3620">
        <v>300.08</v>
      </c>
      <c r="D3620">
        <v>104</v>
      </c>
    </row>
    <row r="3621" spans="3:4">
      <c r="C3621">
        <v>300.08999999999997</v>
      </c>
      <c r="D3621">
        <v>111</v>
      </c>
    </row>
    <row r="3622" spans="3:4">
      <c r="C3622">
        <v>300.08</v>
      </c>
      <c r="D3622">
        <v>124</v>
      </c>
    </row>
    <row r="3623" spans="3:4">
      <c r="C3623">
        <v>249.08</v>
      </c>
      <c r="D3623">
        <v>4</v>
      </c>
    </row>
    <row r="3624" spans="3:4">
      <c r="C3624">
        <v>105.96</v>
      </c>
      <c r="D3624">
        <v>28.2</v>
      </c>
    </row>
    <row r="3625" spans="3:4">
      <c r="C3625">
        <v>105.71</v>
      </c>
      <c r="D3625">
        <v>13</v>
      </c>
    </row>
    <row r="3626" spans="3:4">
      <c r="C3626">
        <v>1814.88</v>
      </c>
      <c r="D3626">
        <v>9.3000000000000007</v>
      </c>
    </row>
    <row r="3627" spans="3:4">
      <c r="C3627">
        <v>1793.92</v>
      </c>
      <c r="D3627">
        <v>10</v>
      </c>
    </row>
    <row r="3628" spans="3:4">
      <c r="C3628">
        <v>1793.92</v>
      </c>
      <c r="D3628">
        <v>10.5</v>
      </c>
    </row>
    <row r="3629" spans="3:4">
      <c r="C3629">
        <v>1793.92</v>
      </c>
      <c r="D3629">
        <v>10</v>
      </c>
    </row>
    <row r="3630" spans="3:4">
      <c r="C3630">
        <v>1882.02</v>
      </c>
      <c r="D3630">
        <v>23.1</v>
      </c>
    </row>
    <row r="3631" spans="3:4">
      <c r="C3631">
        <v>4704.6899999999996</v>
      </c>
      <c r="D3631">
        <v>0</v>
      </c>
    </row>
    <row r="3632" spans="3:4">
      <c r="C3632">
        <v>4955.49</v>
      </c>
      <c r="D3632">
        <v>4</v>
      </c>
    </row>
    <row r="3633" spans="3:4">
      <c r="C3633">
        <v>1793.92</v>
      </c>
      <c r="D3633">
        <v>70</v>
      </c>
    </row>
    <row r="3634" spans="3:4">
      <c r="C3634">
        <v>1793.92</v>
      </c>
      <c r="D3634">
        <v>60</v>
      </c>
    </row>
    <row r="3635" spans="3:4">
      <c r="C3635">
        <v>1261.07</v>
      </c>
      <c r="D3635">
        <v>132.4</v>
      </c>
    </row>
    <row r="3636" spans="3:4">
      <c r="C3636">
        <v>1380.08</v>
      </c>
      <c r="D3636">
        <v>100</v>
      </c>
    </row>
    <row r="3637" spans="3:4">
      <c r="C3637">
        <v>1616.31</v>
      </c>
      <c r="D3637">
        <v>55.1</v>
      </c>
    </row>
    <row r="3638" spans="3:4">
      <c r="C3638">
        <v>1616.13</v>
      </c>
      <c r="D3638">
        <v>65.099999999999994</v>
      </c>
    </row>
    <row r="3639" spans="3:4">
      <c r="C3639">
        <v>1616.31</v>
      </c>
      <c r="D3639">
        <v>65.099999999999994</v>
      </c>
    </row>
    <row r="3640" spans="3:4">
      <c r="C3640">
        <v>1655.56</v>
      </c>
      <c r="D3640">
        <v>55.1</v>
      </c>
    </row>
    <row r="3641" spans="3:4">
      <c r="C3641">
        <v>1793.92</v>
      </c>
      <c r="D3641">
        <v>45.1</v>
      </c>
    </row>
    <row r="3642" spans="3:4">
      <c r="C3642">
        <v>2149.15</v>
      </c>
      <c r="D3642">
        <v>18.600000000000001</v>
      </c>
    </row>
    <row r="3643" spans="3:4">
      <c r="C3643">
        <v>6000.05</v>
      </c>
      <c r="D3643">
        <v>4</v>
      </c>
    </row>
    <row r="3644" spans="3:4">
      <c r="C3644">
        <v>5329.9</v>
      </c>
      <c r="D3644">
        <v>104</v>
      </c>
    </row>
    <row r="3645" spans="3:4">
      <c r="C3645">
        <v>5330.08</v>
      </c>
      <c r="D3645">
        <v>111</v>
      </c>
    </row>
    <row r="3646" spans="3:4">
      <c r="C3646">
        <v>5329.9</v>
      </c>
      <c r="D3646">
        <v>124</v>
      </c>
    </row>
    <row r="3647" spans="3:4">
      <c r="C3647">
        <v>4424.0600000000004</v>
      </c>
      <c r="D3647">
        <v>4</v>
      </c>
    </row>
    <row r="3648" spans="3:4">
      <c r="C3648">
        <v>1882.02</v>
      </c>
      <c r="D3648">
        <v>28.2</v>
      </c>
    </row>
    <row r="3649" spans="3:4">
      <c r="C3649">
        <v>1877.58</v>
      </c>
      <c r="D3649">
        <v>13</v>
      </c>
    </row>
    <row r="3650" spans="3:4">
      <c r="C3650">
        <v>99.67</v>
      </c>
      <c r="D3650">
        <v>30.4</v>
      </c>
    </row>
    <row r="3651" spans="3:4">
      <c r="C3651">
        <v>94.51</v>
      </c>
      <c r="D3651">
        <v>43.8</v>
      </c>
    </row>
    <row r="3652" spans="3:4">
      <c r="C3652">
        <v>94.51</v>
      </c>
      <c r="D3652">
        <v>43.8</v>
      </c>
    </row>
    <row r="3653" spans="3:4">
      <c r="C3653">
        <v>95.8</v>
      </c>
      <c r="D3653">
        <v>40.5</v>
      </c>
    </row>
    <row r="3654" spans="3:4">
      <c r="C3654">
        <v>101</v>
      </c>
      <c r="D3654">
        <v>31.3</v>
      </c>
    </row>
    <row r="3655" spans="3:4">
      <c r="C3655">
        <v>277.8</v>
      </c>
      <c r="D3655">
        <v>8.8000000000000007</v>
      </c>
    </row>
    <row r="3656" spans="3:4">
      <c r="C3656">
        <v>277.8</v>
      </c>
      <c r="D3656">
        <v>8.8000000000000007</v>
      </c>
    </row>
    <row r="3657" spans="3:4">
      <c r="C3657">
        <v>91</v>
      </c>
      <c r="D3657">
        <v>99</v>
      </c>
    </row>
    <row r="3658" spans="3:4">
      <c r="C3658">
        <v>81</v>
      </c>
      <c r="D3658">
        <v>105</v>
      </c>
    </row>
    <row r="3659" spans="3:4">
      <c r="C3659">
        <v>75.069999999999993</v>
      </c>
      <c r="D3659">
        <v>127.6</v>
      </c>
    </row>
    <row r="3660" spans="3:4">
      <c r="C3660">
        <v>80.989999999999995</v>
      </c>
      <c r="D3660">
        <v>75</v>
      </c>
    </row>
    <row r="3661" spans="3:4">
      <c r="C3661">
        <v>91</v>
      </c>
      <c r="D3661">
        <v>35.299999999999997</v>
      </c>
    </row>
    <row r="3662" spans="3:4">
      <c r="C3662">
        <v>91</v>
      </c>
      <c r="D3662">
        <v>35.299999999999997</v>
      </c>
    </row>
    <row r="3663" spans="3:4">
      <c r="C3663">
        <v>91</v>
      </c>
      <c r="D3663">
        <v>30.3</v>
      </c>
    </row>
    <row r="3664" spans="3:4">
      <c r="C3664">
        <v>101</v>
      </c>
      <c r="D3664">
        <v>5.3</v>
      </c>
    </row>
    <row r="3665" spans="3:4">
      <c r="C3665">
        <v>108.26</v>
      </c>
      <c r="D3665">
        <v>18.399999999999999</v>
      </c>
    </row>
    <row r="3666" spans="3:4">
      <c r="C3666">
        <v>111</v>
      </c>
      <c r="D3666">
        <v>23.8</v>
      </c>
    </row>
    <row r="3667" spans="3:4">
      <c r="C3667">
        <v>323</v>
      </c>
      <c r="D3667">
        <v>56</v>
      </c>
    </row>
    <row r="3668" spans="3:4">
      <c r="C3668">
        <v>300.08999999999997</v>
      </c>
      <c r="D3668">
        <v>88.8</v>
      </c>
    </row>
    <row r="3669" spans="3:4">
      <c r="C3669">
        <v>300.10000000000002</v>
      </c>
      <c r="D3669">
        <v>73.8</v>
      </c>
    </row>
    <row r="3670" spans="3:4">
      <c r="C3670">
        <v>300.08999999999997</v>
      </c>
      <c r="D3670">
        <v>88.8</v>
      </c>
    </row>
    <row r="3671" spans="3:4">
      <c r="C3671">
        <v>247.8</v>
      </c>
      <c r="D3671">
        <v>8.8000000000000007</v>
      </c>
    </row>
    <row r="3672" spans="3:4">
      <c r="C3672">
        <v>101</v>
      </c>
      <c r="D3672">
        <v>36.1</v>
      </c>
    </row>
    <row r="3673" spans="3:4">
      <c r="C3673">
        <v>101</v>
      </c>
      <c r="D3673">
        <v>21.3</v>
      </c>
    </row>
    <row r="3674" spans="3:4">
      <c r="C3674">
        <v>1730.83</v>
      </c>
      <c r="D3674">
        <v>30.4</v>
      </c>
    </row>
    <row r="3675" spans="3:4">
      <c r="C3675">
        <v>1641.22</v>
      </c>
      <c r="D3675">
        <v>43.8</v>
      </c>
    </row>
    <row r="3676" spans="3:4">
      <c r="C3676">
        <v>1641.22</v>
      </c>
      <c r="D3676">
        <v>43.8</v>
      </c>
    </row>
    <row r="3677" spans="3:4">
      <c r="C3677">
        <v>1663.62</v>
      </c>
      <c r="D3677">
        <v>40.5</v>
      </c>
    </row>
    <row r="3678" spans="3:4">
      <c r="C3678">
        <v>1753.93</v>
      </c>
      <c r="D3678">
        <v>31.3</v>
      </c>
    </row>
    <row r="3679" spans="3:4">
      <c r="C3679">
        <v>4824.16</v>
      </c>
      <c r="D3679">
        <v>8.8000000000000007</v>
      </c>
    </row>
    <row r="3680" spans="3:4">
      <c r="C3680">
        <v>4824.16</v>
      </c>
      <c r="D3680">
        <v>8.8000000000000007</v>
      </c>
    </row>
    <row r="3681" spans="3:4">
      <c r="C3681">
        <v>1580.27</v>
      </c>
      <c r="D3681">
        <v>99</v>
      </c>
    </row>
    <row r="3682" spans="3:4">
      <c r="C3682">
        <v>1406.61</v>
      </c>
      <c r="D3682">
        <v>105</v>
      </c>
    </row>
    <row r="3683" spans="3:4">
      <c r="C3683">
        <v>1303.6400000000001</v>
      </c>
      <c r="D3683">
        <v>127.6</v>
      </c>
    </row>
    <row r="3684" spans="3:4">
      <c r="C3684">
        <v>1406.44</v>
      </c>
      <c r="D3684">
        <v>75</v>
      </c>
    </row>
    <row r="3685" spans="3:4">
      <c r="C3685">
        <v>1580.27</v>
      </c>
      <c r="D3685">
        <v>35.299999999999997</v>
      </c>
    </row>
    <row r="3686" spans="3:4">
      <c r="C3686">
        <v>1580.27</v>
      </c>
      <c r="D3686">
        <v>35.299999999999997</v>
      </c>
    </row>
    <row r="3687" spans="3:4">
      <c r="C3687">
        <v>1580.27</v>
      </c>
      <c r="D3687">
        <v>30.3</v>
      </c>
    </row>
    <row r="3688" spans="3:4">
      <c r="C3688">
        <v>1753.93</v>
      </c>
      <c r="D3688">
        <v>5.3</v>
      </c>
    </row>
    <row r="3689" spans="3:4">
      <c r="C3689">
        <v>1880</v>
      </c>
      <c r="D3689">
        <v>18.399999999999999</v>
      </c>
    </row>
    <row r="3690" spans="3:4">
      <c r="C3690">
        <v>1927.58</v>
      </c>
      <c r="D3690">
        <v>23.8</v>
      </c>
    </row>
    <row r="3691" spans="3:4">
      <c r="C3691">
        <v>5609.09</v>
      </c>
      <c r="D3691">
        <v>56</v>
      </c>
    </row>
    <row r="3692" spans="3:4">
      <c r="C3692">
        <v>5211.24</v>
      </c>
      <c r="D3692">
        <v>88.8</v>
      </c>
    </row>
    <row r="3693" spans="3:4">
      <c r="C3693">
        <v>5211.42</v>
      </c>
      <c r="D3693">
        <v>73.8</v>
      </c>
    </row>
    <row r="3694" spans="3:4">
      <c r="C3694">
        <v>5211.24</v>
      </c>
      <c r="D3694">
        <v>88.8</v>
      </c>
    </row>
    <row r="3695" spans="3:4">
      <c r="C3695">
        <v>4303.2</v>
      </c>
      <c r="D3695">
        <v>8.8000000000000007</v>
      </c>
    </row>
    <row r="3696" spans="3:4">
      <c r="C3696">
        <v>1753.93</v>
      </c>
      <c r="D3696">
        <v>36.1</v>
      </c>
    </row>
    <row r="3697" spans="3:4">
      <c r="C3697">
        <v>1753.93</v>
      </c>
      <c r="D3697">
        <v>21.3</v>
      </c>
    </row>
    <row r="3698" spans="3:4">
      <c r="C3698">
        <v>101.31</v>
      </c>
      <c r="D3698">
        <v>5</v>
      </c>
    </row>
    <row r="3699" spans="3:4">
      <c r="C3699">
        <v>101.31</v>
      </c>
      <c r="D3699">
        <v>5</v>
      </c>
    </row>
    <row r="3700" spans="3:4">
      <c r="C3700">
        <v>101.31</v>
      </c>
      <c r="D3700">
        <v>5</v>
      </c>
    </row>
    <row r="3701" spans="3:4">
      <c r="C3701">
        <v>101.31</v>
      </c>
      <c r="D3701">
        <v>5</v>
      </c>
    </row>
    <row r="3702" spans="3:4">
      <c r="C3702">
        <v>130.13</v>
      </c>
      <c r="D3702">
        <v>19.2</v>
      </c>
    </row>
    <row r="3703" spans="3:4">
      <c r="C3703">
        <v>277.27999999999997</v>
      </c>
      <c r="D3703">
        <v>13.6</v>
      </c>
    </row>
    <row r="3704" spans="3:4">
      <c r="C3704">
        <v>277.27999999999997</v>
      </c>
      <c r="D3704">
        <v>13.6</v>
      </c>
    </row>
    <row r="3705" spans="3:4">
      <c r="C3705">
        <v>101</v>
      </c>
      <c r="D3705">
        <v>75</v>
      </c>
    </row>
    <row r="3706" spans="3:4">
      <c r="C3706">
        <v>111</v>
      </c>
      <c r="D3706">
        <v>48</v>
      </c>
    </row>
    <row r="3707" spans="3:4">
      <c r="C3707">
        <v>81</v>
      </c>
      <c r="D3707">
        <v>108</v>
      </c>
    </row>
    <row r="3708" spans="3:4">
      <c r="C3708">
        <v>108.12</v>
      </c>
      <c r="D3708">
        <v>5.4</v>
      </c>
    </row>
    <row r="3709" spans="3:4">
      <c r="C3709">
        <v>106.2</v>
      </c>
      <c r="D3709">
        <v>8.3000000000000007</v>
      </c>
    </row>
    <row r="3710" spans="3:4">
      <c r="C3710">
        <v>106.2</v>
      </c>
      <c r="D3710">
        <v>5.7</v>
      </c>
    </row>
    <row r="3711" spans="3:4">
      <c r="C3711">
        <v>107.48</v>
      </c>
      <c r="D3711">
        <v>5.7</v>
      </c>
    </row>
    <row r="3712" spans="3:4">
      <c r="C3712">
        <v>110.69</v>
      </c>
      <c r="D3712">
        <v>5.7</v>
      </c>
    </row>
    <row r="3713" spans="3:4">
      <c r="C3713">
        <v>110.99</v>
      </c>
      <c r="D3713">
        <v>13.8</v>
      </c>
    </row>
    <row r="3714" spans="3:4">
      <c r="C3714">
        <v>111</v>
      </c>
      <c r="D3714">
        <v>14.2</v>
      </c>
    </row>
    <row r="3715" spans="3:4">
      <c r="C3715">
        <v>318.5</v>
      </c>
      <c r="D3715">
        <v>60.6</v>
      </c>
    </row>
    <row r="3716" spans="3:4">
      <c r="C3716">
        <v>300.08999999999997</v>
      </c>
      <c r="D3716">
        <v>93.6</v>
      </c>
    </row>
    <row r="3717" spans="3:4">
      <c r="C3717">
        <v>300.10000000000002</v>
      </c>
      <c r="D3717">
        <v>78.599999999999994</v>
      </c>
    </row>
    <row r="3718" spans="3:4">
      <c r="C3718">
        <v>300.08999999999997</v>
      </c>
      <c r="D3718">
        <v>93.6</v>
      </c>
    </row>
    <row r="3719" spans="3:4">
      <c r="C3719">
        <v>254.28</v>
      </c>
      <c r="D3719">
        <v>8.6</v>
      </c>
    </row>
    <row r="3720" spans="3:4">
      <c r="C3720">
        <v>101.31</v>
      </c>
      <c r="D3720">
        <v>32.200000000000003</v>
      </c>
    </row>
    <row r="3721" spans="3:4">
      <c r="C3721">
        <v>101.31</v>
      </c>
      <c r="D3721">
        <v>16.5</v>
      </c>
    </row>
    <row r="3722" spans="3:4">
      <c r="C3722">
        <v>1753.23</v>
      </c>
      <c r="D3722">
        <v>5</v>
      </c>
    </row>
    <row r="3723" spans="3:4">
      <c r="C3723">
        <v>1753.23</v>
      </c>
      <c r="D3723">
        <v>5</v>
      </c>
    </row>
    <row r="3724" spans="3:4">
      <c r="C3724">
        <v>1753.23</v>
      </c>
      <c r="D3724">
        <v>5</v>
      </c>
    </row>
    <row r="3725" spans="3:4">
      <c r="C3725">
        <v>1753.23</v>
      </c>
      <c r="D3725">
        <v>5</v>
      </c>
    </row>
    <row r="3726" spans="3:4">
      <c r="C3726">
        <v>2251.98</v>
      </c>
      <c r="D3726">
        <v>19.2</v>
      </c>
    </row>
    <row r="3727" spans="3:4">
      <c r="C3727">
        <v>4798.5</v>
      </c>
      <c r="D3727">
        <v>13.6</v>
      </c>
    </row>
    <row r="3728" spans="3:4">
      <c r="C3728">
        <v>4798.5</v>
      </c>
      <c r="D3728">
        <v>13.6</v>
      </c>
    </row>
    <row r="3729" spans="3:4">
      <c r="C3729">
        <v>1747.87</v>
      </c>
      <c r="D3729">
        <v>75</v>
      </c>
    </row>
    <row r="3730" spans="3:4">
      <c r="C3730">
        <v>1920.92</v>
      </c>
      <c r="D3730">
        <v>48</v>
      </c>
    </row>
    <row r="3731" spans="3:4">
      <c r="C3731">
        <v>1401.75</v>
      </c>
      <c r="D3731">
        <v>108</v>
      </c>
    </row>
    <row r="3732" spans="3:4">
      <c r="C3732">
        <v>1871.08</v>
      </c>
      <c r="D3732">
        <v>5.4</v>
      </c>
    </row>
    <row r="3733" spans="3:4">
      <c r="C3733">
        <v>1837.85</v>
      </c>
      <c r="D3733">
        <v>8.3000000000000007</v>
      </c>
    </row>
    <row r="3734" spans="3:4">
      <c r="C3734">
        <v>1837.85</v>
      </c>
      <c r="D3734">
        <v>5.7</v>
      </c>
    </row>
    <row r="3735" spans="3:4">
      <c r="C3735">
        <v>1860.01</v>
      </c>
      <c r="D3735">
        <v>5.7</v>
      </c>
    </row>
    <row r="3736" spans="3:4">
      <c r="C3736">
        <v>1915.56</v>
      </c>
      <c r="D3736">
        <v>5.7</v>
      </c>
    </row>
    <row r="3737" spans="3:4">
      <c r="C3737">
        <v>1920.75</v>
      </c>
      <c r="D3737">
        <v>13.8</v>
      </c>
    </row>
    <row r="3738" spans="3:4">
      <c r="C3738">
        <v>1920.92</v>
      </c>
      <c r="D3738">
        <v>14.2</v>
      </c>
    </row>
    <row r="3739" spans="3:4">
      <c r="C3739">
        <v>5511.83</v>
      </c>
      <c r="D3739">
        <v>60.6</v>
      </c>
    </row>
    <row r="3740" spans="3:4">
      <c r="C3740">
        <v>5193.24</v>
      </c>
      <c r="D3740">
        <v>93.6</v>
      </c>
    </row>
    <row r="3741" spans="3:4">
      <c r="C3741">
        <v>5193.41</v>
      </c>
      <c r="D3741">
        <v>78.599999999999994</v>
      </c>
    </row>
    <row r="3742" spans="3:4">
      <c r="C3742">
        <v>5193.24</v>
      </c>
      <c r="D3742">
        <v>93.6</v>
      </c>
    </row>
    <row r="3743" spans="3:4">
      <c r="C3743">
        <v>4400.47</v>
      </c>
      <c r="D3743">
        <v>8.6</v>
      </c>
    </row>
    <row r="3744" spans="3:4">
      <c r="C3744">
        <v>1753.23</v>
      </c>
      <c r="D3744">
        <v>32.200000000000003</v>
      </c>
    </row>
    <row r="3745" spans="3:4">
      <c r="C3745">
        <v>1753.23</v>
      </c>
      <c r="D3745">
        <v>16.5</v>
      </c>
    </row>
    <row r="3746" spans="3:4">
      <c r="C3746">
        <v>130.66999999999999</v>
      </c>
      <c r="D3746">
        <v>7.4</v>
      </c>
    </row>
    <row r="3747" spans="3:4">
      <c r="C3747">
        <v>130.66999999999999</v>
      </c>
      <c r="D3747">
        <v>7.4</v>
      </c>
    </row>
    <row r="3748" spans="3:4">
      <c r="C3748">
        <v>130.66999999999999</v>
      </c>
      <c r="D3748">
        <v>7.4</v>
      </c>
    </row>
    <row r="3749" spans="3:4">
      <c r="C3749">
        <v>130.66999999999999</v>
      </c>
      <c r="D3749">
        <v>7.4</v>
      </c>
    </row>
    <row r="3750" spans="3:4">
      <c r="C3750">
        <v>130.66999999999999</v>
      </c>
      <c r="D3750">
        <v>17.399999999999999</v>
      </c>
    </row>
    <row r="3751" spans="3:4">
      <c r="C3751">
        <v>130.66999999999999</v>
      </c>
      <c r="D3751">
        <v>17.399999999999999</v>
      </c>
    </row>
    <row r="3752" spans="3:4">
      <c r="C3752">
        <v>121</v>
      </c>
      <c r="D3752">
        <v>17.399999999999999</v>
      </c>
    </row>
    <row r="3753" spans="3:4">
      <c r="C3753">
        <v>111</v>
      </c>
      <c r="D3753">
        <v>17.399999999999999</v>
      </c>
    </row>
    <row r="3754" spans="3:4">
      <c r="C3754">
        <v>111</v>
      </c>
      <c r="D3754">
        <v>17.399999999999999</v>
      </c>
    </row>
    <row r="3755" spans="3:4">
      <c r="C3755">
        <v>104.63</v>
      </c>
      <c r="D3755">
        <v>7.4</v>
      </c>
    </row>
    <row r="3756" spans="3:4">
      <c r="C3756">
        <v>101</v>
      </c>
      <c r="D3756">
        <v>3.5</v>
      </c>
    </row>
    <row r="3757" spans="3:4">
      <c r="C3757">
        <v>101</v>
      </c>
      <c r="D3757">
        <v>3.4</v>
      </c>
    </row>
    <row r="3758" spans="3:4">
      <c r="C3758">
        <v>101</v>
      </c>
      <c r="D3758">
        <v>0.4</v>
      </c>
    </row>
    <row r="3759" spans="3:4">
      <c r="C3759">
        <v>101</v>
      </c>
      <c r="D3759">
        <v>0.4</v>
      </c>
    </row>
    <row r="3760" spans="3:4">
      <c r="C3760">
        <v>105.27</v>
      </c>
      <c r="D3760">
        <v>2.4</v>
      </c>
    </row>
    <row r="3761" spans="3:4">
      <c r="C3761">
        <v>111</v>
      </c>
      <c r="D3761">
        <v>2.4</v>
      </c>
    </row>
    <row r="3762" spans="3:4">
      <c r="C3762">
        <v>111</v>
      </c>
      <c r="D3762">
        <v>32.4</v>
      </c>
    </row>
    <row r="3763" spans="3:4">
      <c r="C3763">
        <v>347.69</v>
      </c>
      <c r="D3763">
        <v>15.5</v>
      </c>
    </row>
    <row r="3764" spans="3:4">
      <c r="C3764">
        <v>347.69</v>
      </c>
      <c r="D3764">
        <v>15.5</v>
      </c>
    </row>
    <row r="3765" spans="3:4">
      <c r="C3765">
        <v>347.69</v>
      </c>
      <c r="D3765">
        <v>15.5</v>
      </c>
    </row>
    <row r="3766" spans="3:4">
      <c r="C3766">
        <v>347.69</v>
      </c>
      <c r="D3766">
        <v>15.5</v>
      </c>
    </row>
    <row r="3767" spans="3:4">
      <c r="C3767">
        <v>253.71</v>
      </c>
      <c r="D3767">
        <v>15.5</v>
      </c>
    </row>
    <row r="3768" spans="3:4">
      <c r="C3768">
        <v>130.66999999999999</v>
      </c>
      <c r="D3768">
        <v>7.4</v>
      </c>
    </row>
    <row r="3769" spans="3:4">
      <c r="C3769">
        <v>130.66999999999999</v>
      </c>
      <c r="D3769">
        <v>7.4</v>
      </c>
    </row>
    <row r="3770" spans="3:4">
      <c r="C3770">
        <v>2254.9299999999998</v>
      </c>
      <c r="D3770">
        <v>7.4</v>
      </c>
    </row>
    <row r="3771" spans="3:4">
      <c r="C3771">
        <v>2254.9299999999998</v>
      </c>
      <c r="D3771">
        <v>7.4</v>
      </c>
    </row>
    <row r="3772" spans="3:4">
      <c r="C3772">
        <v>2254.9299999999998</v>
      </c>
      <c r="D3772">
        <v>7.4</v>
      </c>
    </row>
    <row r="3773" spans="3:4">
      <c r="C3773">
        <v>2254.9299999999998</v>
      </c>
      <c r="D3773">
        <v>7.4</v>
      </c>
    </row>
    <row r="3774" spans="3:4">
      <c r="C3774">
        <v>2254.9299999999998</v>
      </c>
      <c r="D3774">
        <v>17.399999999999999</v>
      </c>
    </row>
    <row r="3775" spans="3:4">
      <c r="C3775">
        <v>2254.9299999999998</v>
      </c>
      <c r="D3775">
        <v>17.399999999999999</v>
      </c>
    </row>
    <row r="3776" spans="3:4">
      <c r="C3776">
        <v>2088.06</v>
      </c>
      <c r="D3776">
        <v>17.399999999999999</v>
      </c>
    </row>
    <row r="3777" spans="3:4">
      <c r="C3777">
        <v>1915.49</v>
      </c>
      <c r="D3777">
        <v>17.399999999999999</v>
      </c>
    </row>
    <row r="3778" spans="3:4">
      <c r="C3778">
        <v>1915.49</v>
      </c>
      <c r="D3778">
        <v>17.399999999999999</v>
      </c>
    </row>
    <row r="3779" spans="3:4">
      <c r="C3779">
        <v>1805.57</v>
      </c>
      <c r="D3779">
        <v>7.4</v>
      </c>
    </row>
    <row r="3780" spans="3:4">
      <c r="C3780">
        <v>1742.93</v>
      </c>
      <c r="D3780">
        <v>3.5</v>
      </c>
    </row>
    <row r="3781" spans="3:4">
      <c r="C3781">
        <v>1742.93</v>
      </c>
      <c r="D3781">
        <v>3.4</v>
      </c>
    </row>
    <row r="3782" spans="3:4">
      <c r="C3782">
        <v>1742.93</v>
      </c>
      <c r="D3782">
        <v>0.4</v>
      </c>
    </row>
    <row r="3783" spans="3:4">
      <c r="C3783">
        <v>1742.93</v>
      </c>
      <c r="D3783">
        <v>0.4</v>
      </c>
    </row>
    <row r="3784" spans="3:4">
      <c r="C3784">
        <v>1816.61</v>
      </c>
      <c r="D3784">
        <v>2.4</v>
      </c>
    </row>
    <row r="3785" spans="3:4">
      <c r="C3785">
        <v>1915.49</v>
      </c>
      <c r="D3785">
        <v>2.4</v>
      </c>
    </row>
    <row r="3786" spans="3:4">
      <c r="C3786">
        <v>1915.49</v>
      </c>
      <c r="D3786">
        <v>32.4</v>
      </c>
    </row>
    <row r="3787" spans="3:4">
      <c r="C3787">
        <v>5999.98</v>
      </c>
      <c r="D3787">
        <v>15.5</v>
      </c>
    </row>
    <row r="3788" spans="3:4">
      <c r="C3788">
        <v>5999.98</v>
      </c>
      <c r="D3788">
        <v>15.5</v>
      </c>
    </row>
    <row r="3789" spans="3:4">
      <c r="C3789">
        <v>5999.98</v>
      </c>
      <c r="D3789">
        <v>15.5</v>
      </c>
    </row>
    <row r="3790" spans="3:4">
      <c r="C3790">
        <v>5999.98</v>
      </c>
      <c r="D3790">
        <v>15.5</v>
      </c>
    </row>
    <row r="3791" spans="3:4">
      <c r="C3791">
        <v>4378.2</v>
      </c>
      <c r="D3791">
        <v>15.5</v>
      </c>
    </row>
    <row r="3792" spans="3:4">
      <c r="C3792">
        <v>2254.9299999999998</v>
      </c>
      <c r="D3792">
        <v>7.4</v>
      </c>
    </row>
    <row r="3793" spans="3:4">
      <c r="C3793">
        <v>2254.9299999999998</v>
      </c>
      <c r="D3793">
        <v>7.4</v>
      </c>
    </row>
    <row r="3794" spans="3:4">
      <c r="C3794">
        <v>91.47</v>
      </c>
      <c r="D3794">
        <v>7.4</v>
      </c>
    </row>
    <row r="3795" spans="3:4">
      <c r="C3795">
        <v>91.47</v>
      </c>
      <c r="D3795">
        <v>7.4</v>
      </c>
    </row>
    <row r="3796" spans="3:4">
      <c r="C3796">
        <v>91.47</v>
      </c>
      <c r="D3796">
        <v>7.4</v>
      </c>
    </row>
    <row r="3797" spans="3:4">
      <c r="C3797">
        <v>91.47</v>
      </c>
      <c r="D3797">
        <v>7.4</v>
      </c>
    </row>
    <row r="3798" spans="3:4">
      <c r="C3798">
        <v>105.34</v>
      </c>
      <c r="D3798">
        <v>17.399999999999999</v>
      </c>
    </row>
    <row r="3799" spans="3:4">
      <c r="C3799">
        <v>105.34</v>
      </c>
      <c r="D3799">
        <v>17.399999999999999</v>
      </c>
    </row>
    <row r="3800" spans="3:4">
      <c r="C3800">
        <v>103.33</v>
      </c>
      <c r="D3800">
        <v>17.399999999999999</v>
      </c>
    </row>
    <row r="3801" spans="3:4">
      <c r="C3801">
        <v>101</v>
      </c>
      <c r="D3801">
        <v>17.399999999999999</v>
      </c>
    </row>
    <row r="3802" spans="3:4">
      <c r="C3802">
        <v>100.99</v>
      </c>
      <c r="D3802">
        <v>17.399999999999999</v>
      </c>
    </row>
    <row r="3803" spans="3:4">
      <c r="C3803">
        <v>99.29</v>
      </c>
      <c r="D3803">
        <v>7.4</v>
      </c>
    </row>
    <row r="3804" spans="3:4">
      <c r="C3804">
        <v>96.7</v>
      </c>
      <c r="D3804">
        <v>3.5</v>
      </c>
    </row>
    <row r="3805" spans="3:4">
      <c r="C3805">
        <v>95.84</v>
      </c>
      <c r="D3805">
        <v>3.4</v>
      </c>
    </row>
    <row r="3806" spans="3:4">
      <c r="C3806">
        <v>96.41</v>
      </c>
      <c r="D3806">
        <v>0.4</v>
      </c>
    </row>
    <row r="3807" spans="3:4">
      <c r="C3807">
        <v>97.85</v>
      </c>
      <c r="D3807">
        <v>0.4</v>
      </c>
    </row>
    <row r="3808" spans="3:4">
      <c r="C3808">
        <v>100.45</v>
      </c>
      <c r="D3808">
        <v>2.4</v>
      </c>
    </row>
    <row r="3809" spans="3:4">
      <c r="C3809">
        <v>100.99</v>
      </c>
      <c r="D3809">
        <v>2.4</v>
      </c>
    </row>
    <row r="3810" spans="3:4">
      <c r="C3810">
        <v>101</v>
      </c>
      <c r="D3810">
        <v>32.4</v>
      </c>
    </row>
    <row r="3811" spans="3:4">
      <c r="C3811">
        <v>347.69</v>
      </c>
      <c r="D3811">
        <v>15.4</v>
      </c>
    </row>
    <row r="3812" spans="3:4">
      <c r="C3812">
        <v>347.69</v>
      </c>
      <c r="D3812">
        <v>15.4</v>
      </c>
    </row>
    <row r="3813" spans="3:4">
      <c r="C3813">
        <v>347.69</v>
      </c>
      <c r="D3813">
        <v>15.4</v>
      </c>
    </row>
    <row r="3814" spans="3:4">
      <c r="C3814">
        <v>347.69</v>
      </c>
      <c r="D3814">
        <v>15.4</v>
      </c>
    </row>
    <row r="3815" spans="3:4">
      <c r="C3815">
        <v>253.72</v>
      </c>
      <c r="D3815">
        <v>15.4</v>
      </c>
    </row>
    <row r="3816" spans="3:4">
      <c r="C3816">
        <v>96.89</v>
      </c>
      <c r="D3816">
        <v>52</v>
      </c>
    </row>
    <row r="3817" spans="3:4">
      <c r="C3817">
        <v>91.47</v>
      </c>
      <c r="D3817">
        <v>7.4</v>
      </c>
    </row>
    <row r="3818" spans="3:4">
      <c r="C3818">
        <v>1578.47</v>
      </c>
      <c r="D3818">
        <v>7.4</v>
      </c>
    </row>
    <row r="3819" spans="3:4">
      <c r="C3819">
        <v>1578.47</v>
      </c>
      <c r="D3819">
        <v>7.4</v>
      </c>
    </row>
    <row r="3820" spans="3:4">
      <c r="C3820">
        <v>1578.47</v>
      </c>
      <c r="D3820">
        <v>7.4</v>
      </c>
    </row>
    <row r="3821" spans="3:4">
      <c r="C3821">
        <v>1578.47</v>
      </c>
      <c r="D3821">
        <v>7.4</v>
      </c>
    </row>
    <row r="3822" spans="3:4">
      <c r="C3822">
        <v>1817.82</v>
      </c>
      <c r="D3822">
        <v>17.399999999999999</v>
      </c>
    </row>
    <row r="3823" spans="3:4">
      <c r="C3823">
        <v>1817.82</v>
      </c>
      <c r="D3823">
        <v>17.399999999999999</v>
      </c>
    </row>
    <row r="3824" spans="3:4">
      <c r="C3824">
        <v>1783.13</v>
      </c>
      <c r="D3824">
        <v>17.399999999999999</v>
      </c>
    </row>
    <row r="3825" spans="3:4">
      <c r="C3825">
        <v>1742.93</v>
      </c>
      <c r="D3825">
        <v>17.399999999999999</v>
      </c>
    </row>
    <row r="3826" spans="3:4">
      <c r="C3826">
        <v>1742.75</v>
      </c>
      <c r="D3826">
        <v>17.399999999999999</v>
      </c>
    </row>
    <row r="3827" spans="3:4">
      <c r="C3827">
        <v>1713.42</v>
      </c>
      <c r="D3827">
        <v>7.4</v>
      </c>
    </row>
    <row r="3828" spans="3:4">
      <c r="C3828">
        <v>1668.72</v>
      </c>
      <c r="D3828">
        <v>3.5</v>
      </c>
    </row>
    <row r="3829" spans="3:4">
      <c r="C3829">
        <v>1653.88</v>
      </c>
      <c r="D3829">
        <v>3.4</v>
      </c>
    </row>
    <row r="3830" spans="3:4">
      <c r="C3830">
        <v>1663.72</v>
      </c>
      <c r="D3830">
        <v>0.4</v>
      </c>
    </row>
    <row r="3831" spans="3:4">
      <c r="C3831">
        <v>1688.57</v>
      </c>
      <c r="D3831">
        <v>0.4</v>
      </c>
    </row>
    <row r="3832" spans="3:4">
      <c r="C3832">
        <v>1733.44</v>
      </c>
      <c r="D3832">
        <v>2.4</v>
      </c>
    </row>
    <row r="3833" spans="3:4">
      <c r="C3833">
        <v>1742.75</v>
      </c>
      <c r="D3833">
        <v>2.4</v>
      </c>
    </row>
    <row r="3834" spans="3:4">
      <c r="C3834">
        <v>1742.93</v>
      </c>
      <c r="D3834">
        <v>32.4</v>
      </c>
    </row>
    <row r="3835" spans="3:4">
      <c r="C3835">
        <v>5999.98</v>
      </c>
      <c r="D3835">
        <v>15.4</v>
      </c>
    </row>
    <row r="3836" spans="3:4">
      <c r="C3836">
        <v>5999.98</v>
      </c>
      <c r="D3836">
        <v>15.4</v>
      </c>
    </row>
    <row r="3837" spans="3:4">
      <c r="C3837">
        <v>5999.98</v>
      </c>
      <c r="D3837">
        <v>15.4</v>
      </c>
    </row>
    <row r="3838" spans="3:4">
      <c r="C3838">
        <v>5999.98</v>
      </c>
      <c r="D3838">
        <v>15.4</v>
      </c>
    </row>
    <row r="3839" spans="3:4">
      <c r="C3839">
        <v>4378.37</v>
      </c>
      <c r="D3839">
        <v>15.4</v>
      </c>
    </row>
    <row r="3840" spans="3:4">
      <c r="C3840">
        <v>1672</v>
      </c>
      <c r="D3840">
        <v>52</v>
      </c>
    </row>
    <row r="3841" spans="3:4">
      <c r="C3841">
        <v>1578.47</v>
      </c>
      <c r="D3841">
        <v>7.4</v>
      </c>
    </row>
    <row r="3842" spans="3:4">
      <c r="C3842">
        <v>91.48</v>
      </c>
      <c r="D3842">
        <v>7</v>
      </c>
    </row>
    <row r="3843" spans="3:4">
      <c r="C3843">
        <v>91.48</v>
      </c>
      <c r="D3843">
        <v>7</v>
      </c>
    </row>
    <row r="3844" spans="3:4">
      <c r="C3844">
        <v>91.48</v>
      </c>
      <c r="D3844">
        <v>7</v>
      </c>
    </row>
    <row r="3845" spans="3:4">
      <c r="C3845">
        <v>91.48</v>
      </c>
      <c r="D3845">
        <v>7</v>
      </c>
    </row>
    <row r="3846" spans="3:4">
      <c r="C3846">
        <v>105.4</v>
      </c>
      <c r="D3846">
        <v>20.3</v>
      </c>
    </row>
    <row r="3847" spans="3:4">
      <c r="C3847">
        <v>244.93</v>
      </c>
      <c r="D3847">
        <v>57.2</v>
      </c>
    </row>
    <row r="3848" spans="3:4">
      <c r="C3848">
        <v>111</v>
      </c>
      <c r="D3848">
        <v>67.2</v>
      </c>
    </row>
    <row r="3849" spans="3:4">
      <c r="C3849">
        <v>81</v>
      </c>
      <c r="D3849">
        <v>134</v>
      </c>
    </row>
    <row r="3850" spans="3:4">
      <c r="C3850">
        <v>111</v>
      </c>
      <c r="D3850">
        <v>45</v>
      </c>
    </row>
    <row r="3851" spans="3:4">
      <c r="C3851">
        <v>81</v>
      </c>
      <c r="D3851">
        <v>110.3</v>
      </c>
    </row>
    <row r="3852" spans="3:4">
      <c r="C3852">
        <v>104.11</v>
      </c>
      <c r="D3852">
        <v>8.3000000000000007</v>
      </c>
    </row>
    <row r="3853" spans="3:4">
      <c r="C3853">
        <v>101</v>
      </c>
      <c r="D3853">
        <v>8.3000000000000007</v>
      </c>
    </row>
    <row r="3854" spans="3:4">
      <c r="C3854">
        <v>101</v>
      </c>
      <c r="D3854">
        <v>8.3000000000000007</v>
      </c>
    </row>
    <row r="3855" spans="3:4">
      <c r="C3855">
        <v>101.54</v>
      </c>
      <c r="D3855">
        <v>8.3000000000000007</v>
      </c>
    </row>
    <row r="3856" spans="3:4">
      <c r="C3856">
        <v>106.05</v>
      </c>
      <c r="D3856">
        <v>10.3</v>
      </c>
    </row>
    <row r="3857" spans="3:4">
      <c r="C3857">
        <v>111</v>
      </c>
      <c r="D3857">
        <v>10.7</v>
      </c>
    </row>
    <row r="3858" spans="3:4">
      <c r="C3858">
        <v>111</v>
      </c>
      <c r="D3858">
        <v>26.2</v>
      </c>
    </row>
    <row r="3859" spans="3:4">
      <c r="C3859">
        <v>300</v>
      </c>
      <c r="D3859">
        <v>43</v>
      </c>
    </row>
    <row r="3860" spans="3:4">
      <c r="C3860">
        <v>300.08999999999997</v>
      </c>
      <c r="D3860">
        <v>95.3</v>
      </c>
    </row>
    <row r="3861" spans="3:4">
      <c r="C3861">
        <v>344.01</v>
      </c>
      <c r="D3861">
        <v>80.3</v>
      </c>
    </row>
    <row r="3862" spans="3:4">
      <c r="C3862">
        <v>310.86</v>
      </c>
      <c r="D3862">
        <v>95.3</v>
      </c>
    </row>
    <row r="3863" spans="3:4">
      <c r="C3863">
        <v>263.38</v>
      </c>
      <c r="D3863">
        <v>15.3</v>
      </c>
    </row>
    <row r="3864" spans="3:4">
      <c r="C3864">
        <v>91.48</v>
      </c>
      <c r="D3864">
        <v>79.599999999999994</v>
      </c>
    </row>
    <row r="3865" spans="3:4">
      <c r="C3865">
        <v>91.48</v>
      </c>
      <c r="D3865">
        <v>32.700000000000003</v>
      </c>
    </row>
    <row r="3866" spans="3:4">
      <c r="C3866">
        <v>1578.64</v>
      </c>
      <c r="D3866">
        <v>7</v>
      </c>
    </row>
    <row r="3867" spans="3:4">
      <c r="C3867">
        <v>1578.64</v>
      </c>
      <c r="D3867">
        <v>7</v>
      </c>
    </row>
    <row r="3868" spans="3:4">
      <c r="C3868">
        <v>1578.64</v>
      </c>
      <c r="D3868">
        <v>7</v>
      </c>
    </row>
    <row r="3869" spans="3:4">
      <c r="C3869">
        <v>1578.64</v>
      </c>
      <c r="D3869">
        <v>7</v>
      </c>
    </row>
    <row r="3870" spans="3:4">
      <c r="C3870">
        <v>1818.86</v>
      </c>
      <c r="D3870">
        <v>20.3</v>
      </c>
    </row>
    <row r="3871" spans="3:4">
      <c r="C3871">
        <v>4226.68</v>
      </c>
      <c r="D3871">
        <v>57.2</v>
      </c>
    </row>
    <row r="3872" spans="3:4">
      <c r="C3872">
        <v>1915.49</v>
      </c>
      <c r="D3872">
        <v>67.2</v>
      </c>
    </row>
    <row r="3873" spans="3:4">
      <c r="C3873">
        <v>1397.79</v>
      </c>
      <c r="D3873">
        <v>134</v>
      </c>
    </row>
    <row r="3874" spans="3:4">
      <c r="C3874">
        <v>1915.49</v>
      </c>
      <c r="D3874">
        <v>45</v>
      </c>
    </row>
    <row r="3875" spans="3:4">
      <c r="C3875">
        <v>1397.79</v>
      </c>
      <c r="D3875">
        <v>110.3</v>
      </c>
    </row>
    <row r="3876" spans="3:4">
      <c r="C3876">
        <v>1796.6</v>
      </c>
      <c r="D3876">
        <v>8.3000000000000007</v>
      </c>
    </row>
    <row r="3877" spans="3:4">
      <c r="C3877">
        <v>1742.93</v>
      </c>
      <c r="D3877">
        <v>8.3000000000000007</v>
      </c>
    </row>
    <row r="3878" spans="3:4">
      <c r="C3878">
        <v>1742.93</v>
      </c>
      <c r="D3878">
        <v>8.3000000000000007</v>
      </c>
    </row>
    <row r="3879" spans="3:4">
      <c r="C3879">
        <v>1752.25</v>
      </c>
      <c r="D3879">
        <v>8.3000000000000007</v>
      </c>
    </row>
    <row r="3880" spans="3:4">
      <c r="C3880">
        <v>1830.07</v>
      </c>
      <c r="D3880">
        <v>10.3</v>
      </c>
    </row>
    <row r="3881" spans="3:4">
      <c r="C3881">
        <v>1915.49</v>
      </c>
      <c r="D3881">
        <v>10.7</v>
      </c>
    </row>
    <row r="3882" spans="3:4">
      <c r="C3882">
        <v>1915.49</v>
      </c>
      <c r="D3882">
        <v>26.2</v>
      </c>
    </row>
    <row r="3883" spans="3:4">
      <c r="C3883">
        <v>5177.01</v>
      </c>
      <c r="D3883">
        <v>43</v>
      </c>
    </row>
    <row r="3884" spans="3:4">
      <c r="C3884">
        <v>5178.5600000000004</v>
      </c>
      <c r="D3884">
        <v>95.3</v>
      </c>
    </row>
    <row r="3885" spans="3:4">
      <c r="C3885">
        <v>5936.48</v>
      </c>
      <c r="D3885">
        <v>80.3</v>
      </c>
    </row>
    <row r="3886" spans="3:4">
      <c r="C3886">
        <v>5364.42</v>
      </c>
      <c r="D3886">
        <v>95.3</v>
      </c>
    </row>
    <row r="3887" spans="3:4">
      <c r="C3887">
        <v>4545.07</v>
      </c>
      <c r="D3887">
        <v>15.3</v>
      </c>
    </row>
    <row r="3888" spans="3:4">
      <c r="C3888">
        <v>1578.64</v>
      </c>
      <c r="D3888">
        <v>79.599999999999994</v>
      </c>
    </row>
    <row r="3889" spans="3:4">
      <c r="C3889">
        <v>1578.64</v>
      </c>
      <c r="D3889">
        <v>32.700000000000003</v>
      </c>
    </row>
    <row r="3890" spans="3:4">
      <c r="C3890">
        <v>69.72</v>
      </c>
      <c r="D3890">
        <v>5.4</v>
      </c>
    </row>
    <row r="3891" spans="3:4">
      <c r="C3891">
        <v>69.72</v>
      </c>
      <c r="D3891">
        <v>5.4</v>
      </c>
    </row>
    <row r="3892" spans="3:4">
      <c r="C3892">
        <v>69.72</v>
      </c>
      <c r="D3892">
        <v>5.4</v>
      </c>
    </row>
    <row r="3893" spans="3:4">
      <c r="C3893">
        <v>69.72</v>
      </c>
      <c r="D3893">
        <v>5.4</v>
      </c>
    </row>
    <row r="3894" spans="3:4">
      <c r="C3894">
        <v>75.09</v>
      </c>
      <c r="D3894">
        <v>135</v>
      </c>
    </row>
    <row r="3895" spans="3:4">
      <c r="C3895">
        <v>276</v>
      </c>
      <c r="D3895">
        <v>20</v>
      </c>
    </row>
    <row r="3896" spans="3:4">
      <c r="C3896">
        <v>274.44</v>
      </c>
      <c r="D3896">
        <v>25</v>
      </c>
    </row>
    <row r="3897" spans="3:4">
      <c r="C3897">
        <v>111</v>
      </c>
      <c r="D3897">
        <v>55</v>
      </c>
    </row>
    <row r="3898" spans="3:4">
      <c r="C3898">
        <v>111</v>
      </c>
      <c r="D3898">
        <v>45</v>
      </c>
    </row>
    <row r="3899" spans="3:4">
      <c r="C3899">
        <v>91</v>
      </c>
      <c r="D3899">
        <v>88.7</v>
      </c>
    </row>
    <row r="3900" spans="3:4">
      <c r="C3900">
        <v>107.83</v>
      </c>
      <c r="D3900">
        <v>8.6999999999999993</v>
      </c>
    </row>
    <row r="3901" spans="3:4">
      <c r="C3901">
        <v>105.89</v>
      </c>
      <c r="D3901">
        <v>8.6999999999999993</v>
      </c>
    </row>
    <row r="3902" spans="3:4">
      <c r="C3902">
        <v>104.67</v>
      </c>
      <c r="D3902">
        <v>8.6999999999999993</v>
      </c>
    </row>
    <row r="3903" spans="3:4">
      <c r="C3903">
        <v>104.87</v>
      </c>
      <c r="D3903">
        <v>8.6999999999999993</v>
      </c>
    </row>
    <row r="3904" spans="3:4">
      <c r="C3904">
        <v>106.54</v>
      </c>
      <c r="D3904">
        <v>8.6999999999999993</v>
      </c>
    </row>
    <row r="3905" spans="3:4">
      <c r="C3905">
        <v>111</v>
      </c>
      <c r="D3905">
        <v>14.1</v>
      </c>
    </row>
    <row r="3906" spans="3:4">
      <c r="C3906">
        <v>111</v>
      </c>
      <c r="D3906">
        <v>34.6</v>
      </c>
    </row>
    <row r="3907" spans="3:4">
      <c r="C3907">
        <v>348.66</v>
      </c>
      <c r="D3907">
        <v>15</v>
      </c>
    </row>
    <row r="3908" spans="3:4">
      <c r="C3908">
        <v>300.08999999999997</v>
      </c>
      <c r="D3908">
        <v>85</v>
      </c>
    </row>
    <row r="3909" spans="3:4">
      <c r="C3909">
        <v>348.66</v>
      </c>
      <c r="D3909">
        <v>45</v>
      </c>
    </row>
    <row r="3910" spans="3:4">
      <c r="C3910">
        <v>348.66</v>
      </c>
      <c r="D3910">
        <v>50</v>
      </c>
    </row>
    <row r="3911" spans="3:4">
      <c r="C3911">
        <v>253.5</v>
      </c>
      <c r="D3911">
        <v>15</v>
      </c>
    </row>
    <row r="3912" spans="3:4">
      <c r="C3912">
        <v>75.099999999999994</v>
      </c>
      <c r="D3912">
        <v>209.9</v>
      </c>
    </row>
    <row r="3913" spans="3:4">
      <c r="C3913">
        <v>75.099999999999994</v>
      </c>
      <c r="D3913">
        <v>165</v>
      </c>
    </row>
    <row r="3914" spans="3:4">
      <c r="C3914">
        <v>1199.78</v>
      </c>
      <c r="D3914">
        <v>5.4</v>
      </c>
    </row>
    <row r="3915" spans="3:4">
      <c r="C3915">
        <v>1199.78</v>
      </c>
      <c r="D3915">
        <v>5.4</v>
      </c>
    </row>
    <row r="3916" spans="3:4">
      <c r="C3916">
        <v>1199.78</v>
      </c>
      <c r="D3916">
        <v>5.4</v>
      </c>
    </row>
    <row r="3917" spans="3:4">
      <c r="C3917">
        <v>1199.78</v>
      </c>
      <c r="D3917">
        <v>5.4</v>
      </c>
    </row>
    <row r="3918" spans="3:4">
      <c r="C3918">
        <v>1292.19</v>
      </c>
      <c r="D3918">
        <v>135</v>
      </c>
    </row>
    <row r="3919" spans="3:4">
      <c r="C3919">
        <v>4749.57</v>
      </c>
      <c r="D3919">
        <v>20</v>
      </c>
    </row>
    <row r="3920" spans="3:4">
      <c r="C3920">
        <v>4722.7299999999996</v>
      </c>
      <c r="D3920">
        <v>25</v>
      </c>
    </row>
    <row r="3921" spans="3:4">
      <c r="C3921">
        <v>1910.15</v>
      </c>
      <c r="D3921">
        <v>55</v>
      </c>
    </row>
    <row r="3922" spans="3:4">
      <c r="C3922">
        <v>1910.15</v>
      </c>
      <c r="D3922">
        <v>45</v>
      </c>
    </row>
    <row r="3923" spans="3:4">
      <c r="C3923">
        <v>1565.98</v>
      </c>
      <c r="D3923">
        <v>88.7</v>
      </c>
    </row>
    <row r="3924" spans="3:4">
      <c r="C3924">
        <v>1855.6</v>
      </c>
      <c r="D3924">
        <v>8.6999999999999993</v>
      </c>
    </row>
    <row r="3925" spans="3:4">
      <c r="C3925">
        <v>1822.22</v>
      </c>
      <c r="D3925">
        <v>8.6999999999999993</v>
      </c>
    </row>
    <row r="3926" spans="3:4">
      <c r="C3926">
        <v>1801.22</v>
      </c>
      <c r="D3926">
        <v>8.6999999999999993</v>
      </c>
    </row>
    <row r="3927" spans="3:4">
      <c r="C3927">
        <v>1804.67</v>
      </c>
      <c r="D3927">
        <v>8.6999999999999993</v>
      </c>
    </row>
    <row r="3928" spans="3:4">
      <c r="C3928">
        <v>1833.4</v>
      </c>
      <c r="D3928">
        <v>8.6999999999999993</v>
      </c>
    </row>
    <row r="3929" spans="3:4">
      <c r="C3929">
        <v>1910.15</v>
      </c>
      <c r="D3929">
        <v>14.1</v>
      </c>
    </row>
    <row r="3930" spans="3:4">
      <c r="C3930">
        <v>1910.15</v>
      </c>
      <c r="D3930">
        <v>34.6</v>
      </c>
    </row>
    <row r="3931" spans="3:4">
      <c r="C3931">
        <v>5999.95</v>
      </c>
      <c r="D3931">
        <v>15</v>
      </c>
    </row>
    <row r="3932" spans="3:4">
      <c r="C3932">
        <v>5164.13</v>
      </c>
      <c r="D3932">
        <v>85</v>
      </c>
    </row>
    <row r="3933" spans="3:4">
      <c r="C3933">
        <v>5999.95</v>
      </c>
      <c r="D3933">
        <v>45</v>
      </c>
    </row>
    <row r="3934" spans="3:4">
      <c r="C3934">
        <v>5999.95</v>
      </c>
      <c r="D3934">
        <v>50</v>
      </c>
    </row>
    <row r="3935" spans="3:4">
      <c r="C3935">
        <v>4362.38</v>
      </c>
      <c r="D3935">
        <v>15</v>
      </c>
    </row>
    <row r="3936" spans="3:4">
      <c r="C3936">
        <v>1292.3699999999999</v>
      </c>
      <c r="D3936">
        <v>209.9</v>
      </c>
    </row>
    <row r="3937" spans="3:4">
      <c r="C3937">
        <v>1292.3699999999999</v>
      </c>
      <c r="D3937">
        <v>165</v>
      </c>
    </row>
    <row r="3938" spans="3:4">
      <c r="C3938">
        <v>58.22</v>
      </c>
      <c r="D3938">
        <v>10</v>
      </c>
    </row>
    <row r="3939" spans="3:4">
      <c r="C3939">
        <v>58.22</v>
      </c>
      <c r="D3939">
        <v>10</v>
      </c>
    </row>
    <row r="3940" spans="3:4">
      <c r="C3940">
        <v>58.22</v>
      </c>
      <c r="D3940">
        <v>10</v>
      </c>
    </row>
    <row r="3941" spans="3:4">
      <c r="C3941">
        <v>58.22</v>
      </c>
      <c r="D3941">
        <v>10</v>
      </c>
    </row>
    <row r="3942" spans="3:4">
      <c r="C3942">
        <v>58.34</v>
      </c>
      <c r="D3942">
        <v>75</v>
      </c>
    </row>
    <row r="3943" spans="3:4">
      <c r="C3943">
        <v>277</v>
      </c>
      <c r="D3943">
        <v>15</v>
      </c>
    </row>
    <row r="3944" spans="3:4">
      <c r="C3944">
        <v>276.67</v>
      </c>
      <c r="D3944">
        <v>15</v>
      </c>
    </row>
    <row r="3945" spans="3:4">
      <c r="C3945">
        <v>277.77999999999997</v>
      </c>
      <c r="D3945">
        <v>10</v>
      </c>
    </row>
    <row r="3946" spans="3:4">
      <c r="C3946">
        <v>277.14</v>
      </c>
      <c r="D3946">
        <v>10</v>
      </c>
    </row>
    <row r="3947" spans="3:4">
      <c r="C3947">
        <v>116.7</v>
      </c>
      <c r="D3947">
        <v>0</v>
      </c>
    </row>
    <row r="3948" spans="3:4">
      <c r="C3948">
        <v>116.37</v>
      </c>
      <c r="D3948">
        <v>0</v>
      </c>
    </row>
    <row r="3949" spans="3:4">
      <c r="C3949">
        <v>116.33</v>
      </c>
      <c r="D3949">
        <v>0</v>
      </c>
    </row>
    <row r="3950" spans="3:4">
      <c r="C3950">
        <v>116.33</v>
      </c>
      <c r="D3950">
        <v>0</v>
      </c>
    </row>
    <row r="3951" spans="3:4">
      <c r="C3951">
        <v>116.36</v>
      </c>
      <c r="D3951">
        <v>0</v>
      </c>
    </row>
    <row r="3952" spans="3:4">
      <c r="C3952">
        <v>116.44</v>
      </c>
      <c r="D3952">
        <v>10</v>
      </c>
    </row>
    <row r="3953" spans="3:4">
      <c r="C3953">
        <v>184.92</v>
      </c>
      <c r="D3953">
        <v>15</v>
      </c>
    </row>
    <row r="3954" spans="3:4">
      <c r="C3954">
        <v>251.25</v>
      </c>
      <c r="D3954">
        <v>25</v>
      </c>
    </row>
    <row r="3955" spans="3:4">
      <c r="C3955">
        <v>350.44</v>
      </c>
      <c r="D3955">
        <v>15</v>
      </c>
    </row>
    <row r="3956" spans="3:4">
      <c r="C3956">
        <v>350.44</v>
      </c>
      <c r="D3956">
        <v>35</v>
      </c>
    </row>
    <row r="3957" spans="3:4">
      <c r="C3957">
        <v>350.44</v>
      </c>
      <c r="D3957">
        <v>35</v>
      </c>
    </row>
    <row r="3958" spans="3:4">
      <c r="C3958">
        <v>350.44</v>
      </c>
      <c r="D3958">
        <v>35</v>
      </c>
    </row>
    <row r="3959" spans="3:4">
      <c r="C3959">
        <v>253.5</v>
      </c>
      <c r="D3959">
        <v>15</v>
      </c>
    </row>
    <row r="3960" spans="3:4">
      <c r="C3960">
        <v>75.040000000000006</v>
      </c>
      <c r="D3960">
        <v>165</v>
      </c>
    </row>
    <row r="3961" spans="3:4">
      <c r="C3961">
        <v>58.4</v>
      </c>
      <c r="D3961">
        <v>268</v>
      </c>
    </row>
    <row r="3962" spans="3:4">
      <c r="C3962">
        <v>996.8</v>
      </c>
      <c r="D3962">
        <v>10</v>
      </c>
    </row>
    <row r="3963" spans="3:4">
      <c r="C3963">
        <v>996.8</v>
      </c>
      <c r="D3963">
        <v>10</v>
      </c>
    </row>
    <row r="3964" spans="3:4">
      <c r="C3964">
        <v>996.8</v>
      </c>
      <c r="D3964">
        <v>10</v>
      </c>
    </row>
    <row r="3965" spans="3:4">
      <c r="C3965">
        <v>996.8</v>
      </c>
      <c r="D3965">
        <v>10</v>
      </c>
    </row>
    <row r="3966" spans="3:4">
      <c r="C3966">
        <v>998.86</v>
      </c>
      <c r="D3966">
        <v>75</v>
      </c>
    </row>
    <row r="3967" spans="3:4">
      <c r="C3967">
        <v>4742.6000000000004</v>
      </c>
      <c r="D3967">
        <v>15</v>
      </c>
    </row>
    <row r="3968" spans="3:4">
      <c r="C3968">
        <v>4736.95</v>
      </c>
      <c r="D3968">
        <v>15</v>
      </c>
    </row>
    <row r="3969" spans="3:4">
      <c r="C3969">
        <v>4755.95</v>
      </c>
      <c r="D3969">
        <v>10</v>
      </c>
    </row>
    <row r="3970" spans="3:4">
      <c r="C3970">
        <v>4745</v>
      </c>
      <c r="D3970">
        <v>10</v>
      </c>
    </row>
    <row r="3971" spans="3:4">
      <c r="C3971">
        <v>1998.06</v>
      </c>
      <c r="D3971">
        <v>0</v>
      </c>
    </row>
    <row r="3972" spans="3:4">
      <c r="C3972">
        <v>1992.41</v>
      </c>
      <c r="D3972">
        <v>0</v>
      </c>
    </row>
    <row r="3973" spans="3:4">
      <c r="C3973">
        <v>1991.72</v>
      </c>
      <c r="D3973">
        <v>0</v>
      </c>
    </row>
    <row r="3974" spans="3:4">
      <c r="C3974">
        <v>1991.72</v>
      </c>
      <c r="D3974">
        <v>0</v>
      </c>
    </row>
    <row r="3975" spans="3:4">
      <c r="C3975">
        <v>1992.23</v>
      </c>
      <c r="D3975">
        <v>0</v>
      </c>
    </row>
    <row r="3976" spans="3:4">
      <c r="C3976">
        <v>1993.6</v>
      </c>
      <c r="D3976">
        <v>10</v>
      </c>
    </row>
    <row r="3977" spans="3:4">
      <c r="C3977">
        <v>3166.07</v>
      </c>
      <c r="D3977">
        <v>15</v>
      </c>
    </row>
    <row r="3978" spans="3:4">
      <c r="C3978">
        <v>4301.7299999999996</v>
      </c>
      <c r="D3978">
        <v>25</v>
      </c>
    </row>
    <row r="3979" spans="3:4">
      <c r="C3979">
        <v>5999.99</v>
      </c>
      <c r="D3979">
        <v>15</v>
      </c>
    </row>
    <row r="3980" spans="3:4">
      <c r="C3980">
        <v>5999.99</v>
      </c>
      <c r="D3980">
        <v>35</v>
      </c>
    </row>
    <row r="3981" spans="3:4">
      <c r="C3981">
        <v>5999.99</v>
      </c>
      <c r="D3981">
        <v>35</v>
      </c>
    </row>
    <row r="3982" spans="3:4">
      <c r="C3982">
        <v>5999.99</v>
      </c>
      <c r="D3982">
        <v>35</v>
      </c>
    </row>
    <row r="3983" spans="3:4">
      <c r="C3983">
        <v>4340.25</v>
      </c>
      <c r="D3983">
        <v>15</v>
      </c>
    </row>
    <row r="3984" spans="3:4">
      <c r="C3984">
        <v>1284.78</v>
      </c>
      <c r="D3984">
        <v>165</v>
      </c>
    </row>
    <row r="3985" spans="3:4">
      <c r="C3985">
        <v>999.88</v>
      </c>
      <c r="D3985">
        <v>268</v>
      </c>
    </row>
    <row r="3986" spans="3:4">
      <c r="C3986">
        <v>58.45</v>
      </c>
      <c r="D3986">
        <v>20</v>
      </c>
    </row>
    <row r="3987" spans="3:4">
      <c r="C3987">
        <v>58.39</v>
      </c>
      <c r="D3987">
        <v>20</v>
      </c>
    </row>
    <row r="3988" spans="3:4">
      <c r="C3988">
        <v>58.35</v>
      </c>
      <c r="D3988">
        <v>20</v>
      </c>
    </row>
    <row r="3989" spans="3:4">
      <c r="C3989">
        <v>58.34</v>
      </c>
      <c r="D3989">
        <v>20</v>
      </c>
    </row>
    <row r="3990" spans="3:4">
      <c r="C3990">
        <v>58.39</v>
      </c>
      <c r="D3990">
        <v>30</v>
      </c>
    </row>
    <row r="3991" spans="3:4">
      <c r="C3991">
        <v>276</v>
      </c>
      <c r="D3991">
        <v>20</v>
      </c>
    </row>
    <row r="3992" spans="3:4">
      <c r="C3992">
        <v>276</v>
      </c>
      <c r="D3992">
        <v>20</v>
      </c>
    </row>
    <row r="3993" spans="3:4">
      <c r="C3993">
        <v>244.94</v>
      </c>
      <c r="D3993">
        <v>15</v>
      </c>
    </row>
    <row r="3994" spans="3:4">
      <c r="C3994">
        <v>243.38</v>
      </c>
      <c r="D3994">
        <v>15</v>
      </c>
    </row>
    <row r="3995" spans="3:4">
      <c r="C3995">
        <v>111</v>
      </c>
      <c r="D3995">
        <v>30.9</v>
      </c>
    </row>
    <row r="3996" spans="3:4">
      <c r="C3996">
        <v>95.08</v>
      </c>
      <c r="D3996">
        <v>80.8</v>
      </c>
    </row>
    <row r="3997" spans="3:4">
      <c r="C3997">
        <v>95.07</v>
      </c>
      <c r="D3997">
        <v>85.8</v>
      </c>
    </row>
    <row r="3998" spans="3:4">
      <c r="C3998">
        <v>95.07</v>
      </c>
      <c r="D3998">
        <v>85.8</v>
      </c>
    </row>
    <row r="3999" spans="3:4">
      <c r="C3999">
        <v>95.07</v>
      </c>
      <c r="D3999">
        <v>90.8</v>
      </c>
    </row>
    <row r="4000" spans="3:4">
      <c r="C4000">
        <v>95.07</v>
      </c>
      <c r="D4000">
        <v>105.6</v>
      </c>
    </row>
    <row r="4001" spans="3:4">
      <c r="C4001">
        <v>95.09</v>
      </c>
      <c r="D4001">
        <v>95.8</v>
      </c>
    </row>
    <row r="4002" spans="3:4">
      <c r="C4002">
        <v>111</v>
      </c>
      <c r="D4002">
        <v>55.9</v>
      </c>
    </row>
    <row r="4003" spans="3:4">
      <c r="C4003">
        <v>351.92</v>
      </c>
      <c r="D4003">
        <v>30</v>
      </c>
    </row>
    <row r="4004" spans="3:4">
      <c r="C4004">
        <v>351.92</v>
      </c>
      <c r="D4004">
        <v>20</v>
      </c>
    </row>
    <row r="4005" spans="3:4">
      <c r="C4005">
        <v>351.92</v>
      </c>
      <c r="D4005">
        <v>20</v>
      </c>
    </row>
    <row r="4006" spans="3:4">
      <c r="C4006">
        <v>351.92</v>
      </c>
      <c r="D4006">
        <v>20</v>
      </c>
    </row>
    <row r="4007" spans="3:4">
      <c r="C4007">
        <v>252.13</v>
      </c>
      <c r="D4007">
        <v>28.7</v>
      </c>
    </row>
    <row r="4008" spans="3:4">
      <c r="C4008">
        <v>58.65</v>
      </c>
      <c r="D4008">
        <v>115</v>
      </c>
    </row>
    <row r="4009" spans="3:4">
      <c r="C4009">
        <v>58.57</v>
      </c>
      <c r="D4009">
        <v>115</v>
      </c>
    </row>
    <row r="4010" spans="3:4">
      <c r="C4010">
        <v>996.52</v>
      </c>
      <c r="D4010">
        <v>20</v>
      </c>
    </row>
    <row r="4011" spans="3:4">
      <c r="C4011">
        <v>995.5</v>
      </c>
      <c r="D4011">
        <v>20</v>
      </c>
    </row>
    <row r="4012" spans="3:4">
      <c r="C4012">
        <v>994.81</v>
      </c>
      <c r="D4012">
        <v>20</v>
      </c>
    </row>
    <row r="4013" spans="3:4">
      <c r="C4013">
        <v>994.64</v>
      </c>
      <c r="D4013">
        <v>20</v>
      </c>
    </row>
    <row r="4014" spans="3:4">
      <c r="C4014">
        <v>995.5</v>
      </c>
      <c r="D4014">
        <v>30</v>
      </c>
    </row>
    <row r="4015" spans="3:4">
      <c r="C4015">
        <v>4705.55</v>
      </c>
      <c r="D4015">
        <v>20</v>
      </c>
    </row>
    <row r="4016" spans="3:4">
      <c r="C4016">
        <v>4705.55</v>
      </c>
      <c r="D4016">
        <v>20</v>
      </c>
    </row>
    <row r="4017" spans="3:4">
      <c r="C4017">
        <v>4176.01</v>
      </c>
      <c r="D4017">
        <v>15</v>
      </c>
    </row>
    <row r="4018" spans="3:4">
      <c r="C4018">
        <v>4149.41</v>
      </c>
      <c r="D4018">
        <v>15</v>
      </c>
    </row>
    <row r="4019" spans="3:4">
      <c r="C4019">
        <v>1892.45</v>
      </c>
      <c r="D4019">
        <v>30.9</v>
      </c>
    </row>
    <row r="4020" spans="3:4">
      <c r="C4020">
        <v>1621.03</v>
      </c>
      <c r="D4020">
        <v>80.8</v>
      </c>
    </row>
    <row r="4021" spans="3:4">
      <c r="C4021">
        <v>1620.86</v>
      </c>
      <c r="D4021">
        <v>85.8</v>
      </c>
    </row>
    <row r="4022" spans="3:4">
      <c r="C4022">
        <v>1620.86</v>
      </c>
      <c r="D4022">
        <v>85.8</v>
      </c>
    </row>
    <row r="4023" spans="3:4">
      <c r="C4023">
        <v>1620.86</v>
      </c>
      <c r="D4023">
        <v>90.8</v>
      </c>
    </row>
    <row r="4024" spans="3:4">
      <c r="C4024">
        <v>1620.86</v>
      </c>
      <c r="D4024">
        <v>105.6</v>
      </c>
    </row>
    <row r="4025" spans="3:4">
      <c r="C4025">
        <v>1621.2</v>
      </c>
      <c r="D4025">
        <v>95.8</v>
      </c>
    </row>
    <row r="4026" spans="3:4">
      <c r="C4026">
        <v>1892.45</v>
      </c>
      <c r="D4026">
        <v>55.9</v>
      </c>
    </row>
    <row r="4027" spans="3:4">
      <c r="C4027">
        <v>5999.92</v>
      </c>
      <c r="D4027">
        <v>30</v>
      </c>
    </row>
    <row r="4028" spans="3:4">
      <c r="C4028">
        <v>5999.92</v>
      </c>
      <c r="D4028">
        <v>20</v>
      </c>
    </row>
    <row r="4029" spans="3:4">
      <c r="C4029">
        <v>5999.92</v>
      </c>
      <c r="D4029">
        <v>20</v>
      </c>
    </row>
    <row r="4030" spans="3:4">
      <c r="C4030">
        <v>5999.92</v>
      </c>
      <c r="D4030">
        <v>20</v>
      </c>
    </row>
    <row r="4031" spans="3:4">
      <c r="C4031">
        <v>4298.59</v>
      </c>
      <c r="D4031">
        <v>28.7</v>
      </c>
    </row>
    <row r="4032" spans="3:4">
      <c r="C4032">
        <v>999.93</v>
      </c>
      <c r="D4032">
        <v>115</v>
      </c>
    </row>
    <row r="4033" spans="3:4">
      <c r="C4033">
        <v>998.57</v>
      </c>
      <c r="D4033">
        <v>115</v>
      </c>
    </row>
    <row r="4034" spans="3:4">
      <c r="C4034">
        <v>57.87</v>
      </c>
      <c r="D4034">
        <v>226</v>
      </c>
    </row>
    <row r="4035" spans="3:4">
      <c r="C4035">
        <v>57.82</v>
      </c>
      <c r="D4035">
        <v>226</v>
      </c>
    </row>
    <row r="4036" spans="3:4">
      <c r="C4036">
        <v>57.8</v>
      </c>
      <c r="D4036">
        <v>226</v>
      </c>
    </row>
    <row r="4037" spans="3:4">
      <c r="C4037">
        <v>57.8</v>
      </c>
      <c r="D4037">
        <v>226</v>
      </c>
    </row>
    <row r="4038" spans="3:4">
      <c r="C4038">
        <v>57.87</v>
      </c>
      <c r="D4038">
        <v>226</v>
      </c>
    </row>
    <row r="4039" spans="3:4">
      <c r="C4039">
        <v>249.92</v>
      </c>
      <c r="D4039">
        <v>68</v>
      </c>
    </row>
    <row r="4040" spans="3:4">
      <c r="C4040">
        <v>249.92</v>
      </c>
      <c r="D4040">
        <v>66</v>
      </c>
    </row>
    <row r="4041" spans="3:4">
      <c r="C4041">
        <v>249.91</v>
      </c>
      <c r="D4041">
        <v>60</v>
      </c>
    </row>
    <row r="4042" spans="3:4">
      <c r="C4042">
        <v>244.95</v>
      </c>
      <c r="D4042">
        <v>50</v>
      </c>
    </row>
    <row r="4043" spans="3:4">
      <c r="C4043">
        <v>116.04</v>
      </c>
      <c r="D4043">
        <v>81</v>
      </c>
    </row>
    <row r="4044" spans="3:4">
      <c r="C4044">
        <v>96.02</v>
      </c>
      <c r="D4044">
        <v>188.5</v>
      </c>
    </row>
    <row r="4045" spans="3:4">
      <c r="C4045">
        <v>96.02</v>
      </c>
      <c r="D4045">
        <v>188.5</v>
      </c>
    </row>
    <row r="4046" spans="3:4">
      <c r="C4046">
        <v>96.02</v>
      </c>
      <c r="D4046">
        <v>188.5</v>
      </c>
    </row>
    <row r="4047" spans="3:4">
      <c r="C4047">
        <v>96.02</v>
      </c>
      <c r="D4047">
        <v>188.5</v>
      </c>
    </row>
    <row r="4048" spans="3:4">
      <c r="C4048">
        <v>96.02</v>
      </c>
      <c r="D4048">
        <v>188.5</v>
      </c>
    </row>
    <row r="4049" spans="3:4">
      <c r="C4049">
        <v>96.1</v>
      </c>
      <c r="D4049">
        <v>118.6</v>
      </c>
    </row>
    <row r="4050" spans="3:4">
      <c r="C4050">
        <v>116</v>
      </c>
      <c r="D4050">
        <v>70</v>
      </c>
    </row>
    <row r="4051" spans="3:4">
      <c r="C4051">
        <v>299.91000000000003</v>
      </c>
      <c r="D4051">
        <v>54.5</v>
      </c>
    </row>
    <row r="4052" spans="3:4">
      <c r="C4052">
        <v>300.07</v>
      </c>
      <c r="D4052">
        <v>100</v>
      </c>
    </row>
    <row r="4053" spans="3:4">
      <c r="C4053">
        <v>300.08999999999997</v>
      </c>
      <c r="D4053">
        <v>80</v>
      </c>
    </row>
    <row r="4054" spans="3:4">
      <c r="C4054">
        <v>300.08999999999997</v>
      </c>
      <c r="D4054">
        <v>80</v>
      </c>
    </row>
    <row r="4055" spans="3:4">
      <c r="C4055">
        <v>219.95</v>
      </c>
      <c r="D4055">
        <v>50</v>
      </c>
    </row>
    <row r="4056" spans="3:4">
      <c r="C4056">
        <v>58.13</v>
      </c>
      <c r="D4056">
        <v>276</v>
      </c>
    </row>
    <row r="4057" spans="3:4">
      <c r="C4057">
        <v>58.14</v>
      </c>
      <c r="D4057">
        <v>324</v>
      </c>
    </row>
    <row r="4058" spans="3:4">
      <c r="C4058">
        <v>994.53</v>
      </c>
      <c r="D4058">
        <v>226</v>
      </c>
    </row>
    <row r="4059" spans="3:4">
      <c r="C4059">
        <v>993.67</v>
      </c>
      <c r="D4059">
        <v>226</v>
      </c>
    </row>
    <row r="4060" spans="3:4">
      <c r="C4060">
        <v>993.33</v>
      </c>
      <c r="D4060">
        <v>226</v>
      </c>
    </row>
    <row r="4061" spans="3:4">
      <c r="C4061">
        <v>993.33</v>
      </c>
      <c r="D4061">
        <v>226</v>
      </c>
    </row>
    <row r="4062" spans="3:4">
      <c r="C4062">
        <v>994.53</v>
      </c>
      <c r="D4062">
        <v>226</v>
      </c>
    </row>
    <row r="4063" spans="3:4">
      <c r="C4063">
        <v>4295.03</v>
      </c>
      <c r="D4063">
        <v>68</v>
      </c>
    </row>
    <row r="4064" spans="3:4">
      <c r="C4064">
        <v>4295.03</v>
      </c>
      <c r="D4064">
        <v>66</v>
      </c>
    </row>
    <row r="4065" spans="3:4">
      <c r="C4065">
        <v>4294.8500000000004</v>
      </c>
      <c r="D4065">
        <v>60</v>
      </c>
    </row>
    <row r="4066" spans="3:4">
      <c r="C4066">
        <v>4209.6099999999997</v>
      </c>
      <c r="D4066">
        <v>50</v>
      </c>
    </row>
    <row r="4067" spans="3:4">
      <c r="C4067">
        <v>1994.22</v>
      </c>
      <c r="D4067">
        <v>81</v>
      </c>
    </row>
    <row r="4068" spans="3:4">
      <c r="C4068">
        <v>1650.16</v>
      </c>
      <c r="D4068">
        <v>188.5</v>
      </c>
    </row>
    <row r="4069" spans="3:4">
      <c r="C4069">
        <v>1650.16</v>
      </c>
      <c r="D4069">
        <v>188.5</v>
      </c>
    </row>
    <row r="4070" spans="3:4">
      <c r="C4070">
        <v>1650.16</v>
      </c>
      <c r="D4070">
        <v>188.5</v>
      </c>
    </row>
    <row r="4071" spans="3:4">
      <c r="C4071">
        <v>1650.16</v>
      </c>
      <c r="D4071">
        <v>188.5</v>
      </c>
    </row>
    <row r="4072" spans="3:4">
      <c r="C4072">
        <v>1650.16</v>
      </c>
      <c r="D4072">
        <v>188.5</v>
      </c>
    </row>
    <row r="4073" spans="3:4">
      <c r="C4073">
        <v>1651.54</v>
      </c>
      <c r="D4073">
        <v>118.6</v>
      </c>
    </row>
    <row r="4074" spans="3:4">
      <c r="C4074">
        <v>1993.53</v>
      </c>
      <c r="D4074">
        <v>70</v>
      </c>
    </row>
    <row r="4075" spans="3:4">
      <c r="C4075">
        <v>5154.13</v>
      </c>
      <c r="D4075">
        <v>54.5</v>
      </c>
    </row>
    <row r="4076" spans="3:4">
      <c r="C4076">
        <v>5156.88</v>
      </c>
      <c r="D4076">
        <v>100</v>
      </c>
    </row>
    <row r="4077" spans="3:4">
      <c r="C4077">
        <v>5157.2299999999996</v>
      </c>
      <c r="D4077">
        <v>80</v>
      </c>
    </row>
    <row r="4078" spans="3:4">
      <c r="C4078">
        <v>5157.2299999999996</v>
      </c>
      <c r="D4078">
        <v>80</v>
      </c>
    </row>
    <row r="4079" spans="3:4">
      <c r="C4079">
        <v>3779.97</v>
      </c>
      <c r="D4079">
        <v>50</v>
      </c>
    </row>
    <row r="4080" spans="3:4">
      <c r="C4080">
        <v>999</v>
      </c>
      <c r="D4080">
        <v>276</v>
      </c>
    </row>
    <row r="4081" spans="3:4">
      <c r="C4081">
        <v>999.17</v>
      </c>
      <c r="D4081">
        <v>324</v>
      </c>
    </row>
    <row r="4082" spans="3:4">
      <c r="C4082">
        <v>58.79</v>
      </c>
      <c r="D4082">
        <v>277</v>
      </c>
    </row>
    <row r="4083" spans="3:4">
      <c r="C4083">
        <v>58.73</v>
      </c>
      <c r="D4083">
        <v>267</v>
      </c>
    </row>
    <row r="4084" spans="3:4">
      <c r="C4084">
        <v>58.67</v>
      </c>
      <c r="D4084">
        <v>262</v>
      </c>
    </row>
    <row r="4085" spans="3:4">
      <c r="C4085">
        <v>58.67</v>
      </c>
      <c r="D4085">
        <v>267</v>
      </c>
    </row>
    <row r="4086" spans="3:4">
      <c r="C4086">
        <v>58.69</v>
      </c>
      <c r="D4086">
        <v>282</v>
      </c>
    </row>
    <row r="4087" spans="3:4">
      <c r="C4087">
        <v>58.82</v>
      </c>
      <c r="D4087">
        <v>227</v>
      </c>
    </row>
    <row r="4088" spans="3:4">
      <c r="C4088">
        <v>80.040000000000006</v>
      </c>
      <c r="D4088">
        <v>227</v>
      </c>
    </row>
    <row r="4089" spans="3:4">
      <c r="C4089">
        <v>89.96</v>
      </c>
      <c r="D4089">
        <v>197</v>
      </c>
    </row>
    <row r="4090" spans="3:4">
      <c r="C4090">
        <v>89.97</v>
      </c>
      <c r="D4090">
        <v>187</v>
      </c>
    </row>
    <row r="4091" spans="3:4">
      <c r="C4091">
        <v>89.98</v>
      </c>
      <c r="D4091">
        <v>177</v>
      </c>
    </row>
    <row r="4092" spans="3:4">
      <c r="C4092">
        <v>101</v>
      </c>
      <c r="D4092">
        <v>279.10000000000002</v>
      </c>
    </row>
    <row r="4093" spans="3:4">
      <c r="C4093">
        <v>100.94</v>
      </c>
      <c r="D4093">
        <v>294</v>
      </c>
    </row>
    <row r="4094" spans="3:4">
      <c r="C4094">
        <v>80.989999999999995</v>
      </c>
      <c r="D4094">
        <v>307</v>
      </c>
    </row>
    <row r="4095" spans="3:4">
      <c r="C4095">
        <v>67.25</v>
      </c>
      <c r="D4095">
        <v>307</v>
      </c>
    </row>
    <row r="4096" spans="3:4">
      <c r="C4096">
        <v>80.989999999999995</v>
      </c>
      <c r="D4096">
        <v>307</v>
      </c>
    </row>
    <row r="4097" spans="3:4">
      <c r="C4097">
        <v>80.989999999999995</v>
      </c>
      <c r="D4097">
        <v>307</v>
      </c>
    </row>
    <row r="4098" spans="3:4">
      <c r="C4098">
        <v>91</v>
      </c>
      <c r="D4098">
        <v>276</v>
      </c>
    </row>
    <row r="4099" spans="3:4">
      <c r="C4099">
        <v>121</v>
      </c>
      <c r="D4099">
        <v>215</v>
      </c>
    </row>
    <row r="4100" spans="3:4">
      <c r="C4100">
        <v>266.16000000000003</v>
      </c>
      <c r="D4100">
        <v>193</v>
      </c>
    </row>
    <row r="4101" spans="3:4">
      <c r="C4101">
        <v>300.07</v>
      </c>
      <c r="D4101">
        <v>120</v>
      </c>
    </row>
    <row r="4102" spans="3:4">
      <c r="C4102">
        <v>120.99</v>
      </c>
      <c r="D4102">
        <v>85</v>
      </c>
    </row>
    <row r="4103" spans="3:4">
      <c r="C4103">
        <v>80.08</v>
      </c>
      <c r="D4103">
        <v>250</v>
      </c>
    </row>
    <row r="4104" spans="3:4">
      <c r="C4104">
        <v>75.069999999999993</v>
      </c>
      <c r="D4104">
        <v>337</v>
      </c>
    </row>
    <row r="4105" spans="3:4">
      <c r="C4105">
        <v>60.01</v>
      </c>
      <c r="D4105">
        <v>287</v>
      </c>
    </row>
    <row r="4106" spans="3:4">
      <c r="C4106">
        <v>996.63</v>
      </c>
      <c r="D4106">
        <v>277</v>
      </c>
    </row>
    <row r="4107" spans="3:4">
      <c r="C4107">
        <v>995.61</v>
      </c>
      <c r="D4107">
        <v>267</v>
      </c>
    </row>
    <row r="4108" spans="3:4">
      <c r="C4108">
        <v>994.59</v>
      </c>
      <c r="D4108">
        <v>262</v>
      </c>
    </row>
    <row r="4109" spans="3:4">
      <c r="C4109">
        <v>994.59</v>
      </c>
      <c r="D4109">
        <v>267</v>
      </c>
    </row>
    <row r="4110" spans="3:4">
      <c r="C4110">
        <v>994.93</v>
      </c>
      <c r="D4110">
        <v>282</v>
      </c>
    </row>
    <row r="4111" spans="3:4">
      <c r="C4111">
        <v>997.13</v>
      </c>
      <c r="D4111">
        <v>227</v>
      </c>
    </row>
    <row r="4112" spans="3:4">
      <c r="C4112">
        <v>1356.86</v>
      </c>
      <c r="D4112">
        <v>227</v>
      </c>
    </row>
    <row r="4113" spans="3:4">
      <c r="C4113">
        <v>1525.03</v>
      </c>
      <c r="D4113">
        <v>197</v>
      </c>
    </row>
    <row r="4114" spans="3:4">
      <c r="C4114">
        <v>1525.2</v>
      </c>
      <c r="D4114">
        <v>187</v>
      </c>
    </row>
    <row r="4115" spans="3:4">
      <c r="C4115">
        <v>1525.37</v>
      </c>
      <c r="D4115">
        <v>177</v>
      </c>
    </row>
    <row r="4116" spans="3:4">
      <c r="C4116">
        <v>1712.18</v>
      </c>
      <c r="D4116">
        <v>279.10000000000002</v>
      </c>
    </row>
    <row r="4117" spans="3:4">
      <c r="C4117">
        <v>1711.17</v>
      </c>
      <c r="D4117">
        <v>294</v>
      </c>
    </row>
    <row r="4118" spans="3:4">
      <c r="C4118">
        <v>1372.97</v>
      </c>
      <c r="D4118">
        <v>307</v>
      </c>
    </row>
    <row r="4119" spans="3:4">
      <c r="C4119">
        <v>1140.04</v>
      </c>
      <c r="D4119">
        <v>307</v>
      </c>
    </row>
    <row r="4120" spans="3:4">
      <c r="C4120">
        <v>1372.97</v>
      </c>
      <c r="D4120">
        <v>307</v>
      </c>
    </row>
    <row r="4121" spans="3:4">
      <c r="C4121">
        <v>1372.97</v>
      </c>
      <c r="D4121">
        <v>307</v>
      </c>
    </row>
    <row r="4122" spans="3:4">
      <c r="C4122">
        <v>1542.66</v>
      </c>
      <c r="D4122">
        <v>276</v>
      </c>
    </row>
    <row r="4123" spans="3:4">
      <c r="C4123">
        <v>2051.23</v>
      </c>
      <c r="D4123">
        <v>215</v>
      </c>
    </row>
    <row r="4124" spans="3:4">
      <c r="C4124">
        <v>4512.0200000000004</v>
      </c>
      <c r="D4124">
        <v>193</v>
      </c>
    </row>
    <row r="4125" spans="3:4">
      <c r="C4125">
        <v>5086.88</v>
      </c>
      <c r="D4125">
        <v>120</v>
      </c>
    </row>
    <row r="4126" spans="3:4">
      <c r="C4126">
        <v>2051.06</v>
      </c>
      <c r="D4126">
        <v>85</v>
      </c>
    </row>
    <row r="4127" spans="3:4">
      <c r="C4127">
        <v>1357.54</v>
      </c>
      <c r="D4127">
        <v>250</v>
      </c>
    </row>
    <row r="4128" spans="3:4">
      <c r="C4128">
        <v>1272.6099999999999</v>
      </c>
      <c r="D4128">
        <v>337</v>
      </c>
    </row>
    <row r="4129" spans="3:4">
      <c r="C4129">
        <v>1017.31</v>
      </c>
      <c r="D4129">
        <v>287</v>
      </c>
    </row>
    <row r="4130" spans="3:4">
      <c r="C4130">
        <v>58.81</v>
      </c>
      <c r="D4130">
        <v>262</v>
      </c>
    </row>
    <row r="4131" spans="3:4">
      <c r="C4131">
        <v>58.73</v>
      </c>
      <c r="D4131">
        <v>247</v>
      </c>
    </row>
    <row r="4132" spans="3:4">
      <c r="C4132">
        <v>58.65</v>
      </c>
      <c r="D4132">
        <v>242</v>
      </c>
    </row>
    <row r="4133" spans="3:4">
      <c r="C4133">
        <v>58.65</v>
      </c>
      <c r="D4133">
        <v>242</v>
      </c>
    </row>
    <row r="4134" spans="3:4">
      <c r="C4134">
        <v>58.67</v>
      </c>
      <c r="D4134">
        <v>252</v>
      </c>
    </row>
    <row r="4135" spans="3:4">
      <c r="C4135">
        <v>58.8</v>
      </c>
      <c r="D4135">
        <v>227</v>
      </c>
    </row>
    <row r="4136" spans="3:4">
      <c r="C4136">
        <v>58.75</v>
      </c>
      <c r="D4136">
        <v>227</v>
      </c>
    </row>
    <row r="4137" spans="3:4">
      <c r="C4137">
        <v>50</v>
      </c>
      <c r="D4137">
        <v>315</v>
      </c>
    </row>
    <row r="4138" spans="3:4">
      <c r="C4138">
        <v>50</v>
      </c>
      <c r="D4138">
        <v>304</v>
      </c>
    </row>
    <row r="4139" spans="3:4">
      <c r="C4139">
        <v>60.01</v>
      </c>
      <c r="D4139">
        <v>286</v>
      </c>
    </row>
    <row r="4140" spans="3:4">
      <c r="C4140">
        <v>60.1</v>
      </c>
      <c r="D4140">
        <v>334.7</v>
      </c>
    </row>
    <row r="4141" spans="3:4">
      <c r="C4141">
        <v>60.07</v>
      </c>
      <c r="D4141">
        <v>344.7</v>
      </c>
    </row>
    <row r="4142" spans="3:4">
      <c r="C4142">
        <v>60.07</v>
      </c>
      <c r="D4142">
        <v>307</v>
      </c>
    </row>
    <row r="4143" spans="3:4">
      <c r="C4143">
        <v>60.09</v>
      </c>
      <c r="D4143">
        <v>307</v>
      </c>
    </row>
    <row r="4144" spans="3:4">
      <c r="C4144">
        <v>74.33</v>
      </c>
      <c r="D4144">
        <v>307</v>
      </c>
    </row>
    <row r="4145" spans="3:4">
      <c r="C4145">
        <v>80.989999999999995</v>
      </c>
      <c r="D4145">
        <v>307</v>
      </c>
    </row>
    <row r="4146" spans="3:4">
      <c r="C4146">
        <v>91</v>
      </c>
      <c r="D4146">
        <v>226</v>
      </c>
    </row>
    <row r="4147" spans="3:4">
      <c r="C4147">
        <v>110.99</v>
      </c>
      <c r="D4147">
        <v>227</v>
      </c>
    </row>
    <row r="4148" spans="3:4">
      <c r="C4148">
        <v>300.02999999999997</v>
      </c>
      <c r="D4148">
        <v>155</v>
      </c>
    </row>
    <row r="4149" spans="3:4">
      <c r="C4149">
        <v>300.07</v>
      </c>
      <c r="D4149">
        <v>120</v>
      </c>
    </row>
    <row r="4150" spans="3:4">
      <c r="C4150">
        <v>121</v>
      </c>
      <c r="D4150">
        <v>71</v>
      </c>
    </row>
    <row r="4151" spans="3:4">
      <c r="C4151">
        <v>91</v>
      </c>
      <c r="D4151">
        <v>170.9</v>
      </c>
    </row>
    <row r="4152" spans="3:4">
      <c r="C4152">
        <v>80</v>
      </c>
      <c r="D4152">
        <v>357</v>
      </c>
    </row>
    <row r="4153" spans="3:4">
      <c r="C4153">
        <v>60</v>
      </c>
      <c r="D4153">
        <v>287</v>
      </c>
    </row>
    <row r="4154" spans="3:4">
      <c r="C4154">
        <v>996.96</v>
      </c>
      <c r="D4154">
        <v>262</v>
      </c>
    </row>
    <row r="4155" spans="3:4">
      <c r="C4155">
        <v>995.61</v>
      </c>
      <c r="D4155">
        <v>247</v>
      </c>
    </row>
    <row r="4156" spans="3:4">
      <c r="C4156">
        <v>994.25</v>
      </c>
      <c r="D4156">
        <v>242</v>
      </c>
    </row>
    <row r="4157" spans="3:4">
      <c r="C4157">
        <v>994.25</v>
      </c>
      <c r="D4157">
        <v>242</v>
      </c>
    </row>
    <row r="4158" spans="3:4">
      <c r="C4158">
        <v>994.59</v>
      </c>
      <c r="D4158">
        <v>252</v>
      </c>
    </row>
    <row r="4159" spans="3:4">
      <c r="C4159">
        <v>996.8</v>
      </c>
      <c r="D4159">
        <v>227</v>
      </c>
    </row>
    <row r="4160" spans="3:4">
      <c r="C4160">
        <v>995.95</v>
      </c>
      <c r="D4160">
        <v>227</v>
      </c>
    </row>
    <row r="4161" spans="3:4">
      <c r="C4161">
        <v>847.62</v>
      </c>
      <c r="D4161">
        <v>315</v>
      </c>
    </row>
    <row r="4162" spans="3:4">
      <c r="C4162">
        <v>847.62</v>
      </c>
      <c r="D4162">
        <v>304</v>
      </c>
    </row>
    <row r="4163" spans="3:4">
      <c r="C4163">
        <v>1017.31</v>
      </c>
      <c r="D4163">
        <v>286</v>
      </c>
    </row>
    <row r="4164" spans="3:4">
      <c r="C4164">
        <v>1018.83</v>
      </c>
      <c r="D4164">
        <v>334.7</v>
      </c>
    </row>
    <row r="4165" spans="3:4">
      <c r="C4165">
        <v>1018.32</v>
      </c>
      <c r="D4165">
        <v>344.7</v>
      </c>
    </row>
    <row r="4166" spans="3:4">
      <c r="C4166">
        <v>1018.32</v>
      </c>
      <c r="D4166">
        <v>307</v>
      </c>
    </row>
    <row r="4167" spans="3:4">
      <c r="C4167">
        <v>1018.66</v>
      </c>
      <c r="D4167">
        <v>307</v>
      </c>
    </row>
    <row r="4168" spans="3:4">
      <c r="C4168">
        <v>1260.06</v>
      </c>
      <c r="D4168">
        <v>307</v>
      </c>
    </row>
    <row r="4169" spans="3:4">
      <c r="C4169">
        <v>1372.97</v>
      </c>
      <c r="D4169">
        <v>307</v>
      </c>
    </row>
    <row r="4170" spans="3:4">
      <c r="C4170">
        <v>1542.66</v>
      </c>
      <c r="D4170">
        <v>226</v>
      </c>
    </row>
    <row r="4171" spans="3:4">
      <c r="C4171">
        <v>1881.54</v>
      </c>
      <c r="D4171">
        <v>227</v>
      </c>
    </row>
    <row r="4172" spans="3:4">
      <c r="C4172">
        <v>5086.2</v>
      </c>
      <c r="D4172">
        <v>155</v>
      </c>
    </row>
    <row r="4173" spans="3:4">
      <c r="C4173">
        <v>5086.88</v>
      </c>
      <c r="D4173">
        <v>120</v>
      </c>
    </row>
    <row r="4174" spans="3:4">
      <c r="C4174">
        <v>2051.23</v>
      </c>
      <c r="D4174">
        <v>71</v>
      </c>
    </row>
    <row r="4175" spans="3:4">
      <c r="C4175">
        <v>1542.66</v>
      </c>
      <c r="D4175">
        <v>170.9</v>
      </c>
    </row>
    <row r="4176" spans="3:4">
      <c r="C4176">
        <v>1356.18</v>
      </c>
      <c r="D4176">
        <v>357</v>
      </c>
    </row>
    <row r="4177" spans="3:4">
      <c r="C4177">
        <v>1017.14</v>
      </c>
      <c r="D4177">
        <v>287</v>
      </c>
    </row>
    <row r="4178" spans="3:4">
      <c r="C4178">
        <v>58.82</v>
      </c>
      <c r="D4178">
        <v>287</v>
      </c>
    </row>
    <row r="4179" spans="3:4">
      <c r="C4179">
        <v>58.78</v>
      </c>
      <c r="D4179">
        <v>277</v>
      </c>
    </row>
    <row r="4180" spans="3:4">
      <c r="C4180">
        <v>58.78</v>
      </c>
      <c r="D4180">
        <v>272</v>
      </c>
    </row>
    <row r="4181" spans="3:4">
      <c r="C4181">
        <v>58.78</v>
      </c>
      <c r="D4181">
        <v>277</v>
      </c>
    </row>
    <row r="4182" spans="3:4">
      <c r="C4182">
        <v>58.85</v>
      </c>
      <c r="D4182">
        <v>307</v>
      </c>
    </row>
    <row r="4183" spans="3:4">
      <c r="C4183">
        <v>239.93</v>
      </c>
      <c r="D4183">
        <v>68</v>
      </c>
    </row>
    <row r="4184" spans="3:4">
      <c r="C4184">
        <v>239.93</v>
      </c>
      <c r="D4184">
        <v>66</v>
      </c>
    </row>
    <row r="4185" spans="3:4">
      <c r="C4185">
        <v>239.92</v>
      </c>
      <c r="D4185">
        <v>55</v>
      </c>
    </row>
    <row r="4186" spans="3:4">
      <c r="C4186">
        <v>239.91</v>
      </c>
      <c r="D4186">
        <v>41</v>
      </c>
    </row>
    <row r="4187" spans="3:4">
      <c r="C4187">
        <v>101</v>
      </c>
      <c r="D4187">
        <v>139.69999999999999</v>
      </c>
    </row>
    <row r="4188" spans="3:4">
      <c r="C4188">
        <v>124.99</v>
      </c>
      <c r="D4188">
        <v>202</v>
      </c>
    </row>
    <row r="4189" spans="3:4">
      <c r="C4189">
        <v>124.99</v>
      </c>
      <c r="D4189">
        <v>202</v>
      </c>
    </row>
    <row r="4190" spans="3:4">
      <c r="C4190">
        <v>124.99</v>
      </c>
      <c r="D4190">
        <v>192</v>
      </c>
    </row>
    <row r="4191" spans="3:4">
      <c r="C4191">
        <v>124.99</v>
      </c>
      <c r="D4191">
        <v>192</v>
      </c>
    </row>
    <row r="4192" spans="3:4">
      <c r="C4192">
        <v>125</v>
      </c>
      <c r="D4192">
        <v>182</v>
      </c>
    </row>
    <row r="4193" spans="3:4">
      <c r="C4193">
        <v>143.63999999999999</v>
      </c>
      <c r="D4193">
        <v>184</v>
      </c>
    </row>
    <row r="4194" spans="3:4">
      <c r="C4194">
        <v>148.41999999999999</v>
      </c>
      <c r="D4194">
        <v>198</v>
      </c>
    </row>
    <row r="4195" spans="3:4">
      <c r="C4195">
        <v>289.95</v>
      </c>
      <c r="D4195">
        <v>56.7</v>
      </c>
    </row>
    <row r="4196" spans="3:4">
      <c r="C4196">
        <v>300.08</v>
      </c>
      <c r="D4196">
        <v>105</v>
      </c>
    </row>
    <row r="4197" spans="3:4">
      <c r="C4197">
        <v>300.08</v>
      </c>
      <c r="D4197">
        <v>95</v>
      </c>
    </row>
    <row r="4198" spans="3:4">
      <c r="C4198">
        <v>300.10000000000002</v>
      </c>
      <c r="D4198">
        <v>65</v>
      </c>
    </row>
    <row r="4199" spans="3:4">
      <c r="C4199">
        <v>239.94</v>
      </c>
      <c r="D4199">
        <v>50</v>
      </c>
    </row>
    <row r="4200" spans="3:4">
      <c r="C4200">
        <v>80.03</v>
      </c>
      <c r="D4200">
        <v>364.1</v>
      </c>
    </row>
    <row r="4201" spans="3:4">
      <c r="C4201">
        <v>67.25</v>
      </c>
      <c r="D4201">
        <v>370</v>
      </c>
    </row>
    <row r="4202" spans="3:4">
      <c r="C4202">
        <v>997.13</v>
      </c>
      <c r="D4202">
        <v>287</v>
      </c>
    </row>
    <row r="4203" spans="3:4">
      <c r="C4203">
        <v>996.46</v>
      </c>
      <c r="D4203">
        <v>277</v>
      </c>
    </row>
    <row r="4204" spans="3:4">
      <c r="C4204">
        <v>996.46</v>
      </c>
      <c r="D4204">
        <v>272</v>
      </c>
    </row>
    <row r="4205" spans="3:4">
      <c r="C4205">
        <v>996.46</v>
      </c>
      <c r="D4205">
        <v>277</v>
      </c>
    </row>
    <row r="4206" spans="3:4">
      <c r="C4206">
        <v>997.64</v>
      </c>
      <c r="D4206">
        <v>307</v>
      </c>
    </row>
    <row r="4207" spans="3:4">
      <c r="C4207">
        <v>4067.37</v>
      </c>
      <c r="D4207">
        <v>68</v>
      </c>
    </row>
    <row r="4208" spans="3:4">
      <c r="C4208">
        <v>4067.37</v>
      </c>
      <c r="D4208">
        <v>66</v>
      </c>
    </row>
    <row r="4209" spans="3:4">
      <c r="C4209">
        <v>4067.2</v>
      </c>
      <c r="D4209">
        <v>55</v>
      </c>
    </row>
    <row r="4210" spans="3:4">
      <c r="C4210">
        <v>4067.03</v>
      </c>
      <c r="D4210">
        <v>41</v>
      </c>
    </row>
    <row r="4211" spans="3:4">
      <c r="C4211">
        <v>1712.18</v>
      </c>
      <c r="D4211">
        <v>139.69999999999999</v>
      </c>
    </row>
    <row r="4212" spans="3:4">
      <c r="C4212">
        <v>2118.87</v>
      </c>
      <c r="D4212">
        <v>202</v>
      </c>
    </row>
    <row r="4213" spans="3:4">
      <c r="C4213">
        <v>2118.87</v>
      </c>
      <c r="D4213">
        <v>202</v>
      </c>
    </row>
    <row r="4214" spans="3:4">
      <c r="C4214">
        <v>2118.87</v>
      </c>
      <c r="D4214">
        <v>192</v>
      </c>
    </row>
    <row r="4215" spans="3:4">
      <c r="C4215">
        <v>2118.87</v>
      </c>
      <c r="D4215">
        <v>192</v>
      </c>
    </row>
    <row r="4216" spans="3:4">
      <c r="C4216">
        <v>2119.04</v>
      </c>
      <c r="D4216">
        <v>182</v>
      </c>
    </row>
    <row r="4217" spans="3:4">
      <c r="C4217">
        <v>2435.0300000000002</v>
      </c>
      <c r="D4217">
        <v>184</v>
      </c>
    </row>
    <row r="4218" spans="3:4">
      <c r="C4218">
        <v>2516.06</v>
      </c>
      <c r="D4218">
        <v>198</v>
      </c>
    </row>
    <row r="4219" spans="3:4">
      <c r="C4219">
        <v>4915.32</v>
      </c>
      <c r="D4219">
        <v>56.7</v>
      </c>
    </row>
    <row r="4220" spans="3:4">
      <c r="C4220">
        <v>5087.05</v>
      </c>
      <c r="D4220">
        <v>105</v>
      </c>
    </row>
    <row r="4221" spans="3:4">
      <c r="C4221">
        <v>5087.05</v>
      </c>
      <c r="D4221">
        <v>95</v>
      </c>
    </row>
    <row r="4222" spans="3:4">
      <c r="C4222">
        <v>5087.3900000000003</v>
      </c>
      <c r="D4222">
        <v>65</v>
      </c>
    </row>
    <row r="4223" spans="3:4">
      <c r="C4223">
        <v>4067.53</v>
      </c>
      <c r="D4223">
        <v>50</v>
      </c>
    </row>
    <row r="4224" spans="3:4">
      <c r="C4224">
        <v>1356.69</v>
      </c>
      <c r="D4224">
        <v>364.1</v>
      </c>
    </row>
    <row r="4225" spans="3:4">
      <c r="C4225">
        <v>1140.04</v>
      </c>
      <c r="D4225">
        <v>370</v>
      </c>
    </row>
    <row r="4226" spans="3:4">
      <c r="C4226">
        <v>111</v>
      </c>
      <c r="D4226">
        <v>222.6</v>
      </c>
    </row>
    <row r="4227" spans="3:4">
      <c r="C4227">
        <v>107.94</v>
      </c>
      <c r="D4227">
        <v>238</v>
      </c>
    </row>
    <row r="4228" spans="3:4">
      <c r="C4228">
        <v>107.94</v>
      </c>
      <c r="D4228">
        <v>238</v>
      </c>
    </row>
    <row r="4229" spans="3:4">
      <c r="C4229">
        <v>107.94</v>
      </c>
      <c r="D4229">
        <v>238</v>
      </c>
    </row>
    <row r="4230" spans="3:4">
      <c r="C4230">
        <v>103.67</v>
      </c>
      <c r="D4230">
        <v>241.6</v>
      </c>
    </row>
    <row r="4231" spans="3:4">
      <c r="C4231">
        <v>239.93</v>
      </c>
      <c r="D4231">
        <v>78</v>
      </c>
    </row>
    <row r="4232" spans="3:4">
      <c r="C4232">
        <v>239.93</v>
      </c>
      <c r="D4232">
        <v>76</v>
      </c>
    </row>
    <row r="4233" spans="3:4">
      <c r="C4233">
        <v>239.92</v>
      </c>
      <c r="D4233">
        <v>67</v>
      </c>
    </row>
    <row r="4234" spans="3:4">
      <c r="C4234">
        <v>239.93</v>
      </c>
      <c r="D4234">
        <v>53</v>
      </c>
    </row>
    <row r="4235" spans="3:4">
      <c r="C4235">
        <v>148.01</v>
      </c>
      <c r="D4235">
        <v>152.1</v>
      </c>
    </row>
    <row r="4236" spans="3:4">
      <c r="C4236">
        <v>132.34</v>
      </c>
      <c r="D4236">
        <v>167.4</v>
      </c>
    </row>
    <row r="4237" spans="3:4">
      <c r="C4237">
        <v>131.32</v>
      </c>
      <c r="D4237">
        <v>166.8</v>
      </c>
    </row>
    <row r="4238" spans="3:4">
      <c r="C4238">
        <v>131.32</v>
      </c>
      <c r="D4238">
        <v>166.8</v>
      </c>
    </row>
    <row r="4239" spans="3:4">
      <c r="C4239">
        <v>131.97</v>
      </c>
      <c r="D4239">
        <v>167.1</v>
      </c>
    </row>
    <row r="4240" spans="3:4">
      <c r="C4240">
        <v>150.01</v>
      </c>
      <c r="D4240">
        <v>175</v>
      </c>
    </row>
    <row r="4241" spans="3:4">
      <c r="C4241">
        <v>165.01</v>
      </c>
      <c r="D4241">
        <v>175</v>
      </c>
    </row>
    <row r="4242" spans="3:4">
      <c r="C4242">
        <v>165.02</v>
      </c>
      <c r="D4242">
        <v>175</v>
      </c>
    </row>
    <row r="4243" spans="3:4">
      <c r="C4243">
        <v>300.07</v>
      </c>
      <c r="D4243">
        <v>125</v>
      </c>
    </row>
    <row r="4244" spans="3:4">
      <c r="C4244">
        <v>300.08</v>
      </c>
      <c r="D4244">
        <v>116</v>
      </c>
    </row>
    <row r="4245" spans="3:4">
      <c r="C4245">
        <v>300.08999999999997</v>
      </c>
      <c r="D4245">
        <v>96</v>
      </c>
    </row>
    <row r="4246" spans="3:4">
      <c r="C4246">
        <v>351</v>
      </c>
      <c r="D4246">
        <v>66</v>
      </c>
    </row>
    <row r="4247" spans="3:4">
      <c r="C4247">
        <v>251.09</v>
      </c>
      <c r="D4247">
        <v>61</v>
      </c>
    </row>
    <row r="4248" spans="3:4">
      <c r="C4248">
        <v>120.09</v>
      </c>
      <c r="D4248">
        <v>116</v>
      </c>
    </row>
    <row r="4249" spans="3:4">
      <c r="C4249">
        <v>120.07</v>
      </c>
      <c r="D4249">
        <v>136</v>
      </c>
    </row>
    <row r="4250" spans="3:4">
      <c r="C4250">
        <v>1862.46</v>
      </c>
      <c r="D4250">
        <v>222.6</v>
      </c>
    </row>
    <row r="4251" spans="3:4">
      <c r="C4251">
        <v>1811.11</v>
      </c>
      <c r="D4251">
        <v>238</v>
      </c>
    </row>
    <row r="4252" spans="3:4">
      <c r="C4252">
        <v>1811.11</v>
      </c>
      <c r="D4252">
        <v>238</v>
      </c>
    </row>
    <row r="4253" spans="3:4">
      <c r="C4253">
        <v>1811.11</v>
      </c>
      <c r="D4253">
        <v>238</v>
      </c>
    </row>
    <row r="4254" spans="3:4">
      <c r="C4254">
        <v>1739.47</v>
      </c>
      <c r="D4254">
        <v>241.6</v>
      </c>
    </row>
    <row r="4255" spans="3:4">
      <c r="C4255">
        <v>4025.76</v>
      </c>
      <c r="D4255">
        <v>78</v>
      </c>
    </row>
    <row r="4256" spans="3:4">
      <c r="C4256">
        <v>4025.76</v>
      </c>
      <c r="D4256">
        <v>76</v>
      </c>
    </row>
    <row r="4257" spans="3:4">
      <c r="C4257">
        <v>4025.59</v>
      </c>
      <c r="D4257">
        <v>67</v>
      </c>
    </row>
    <row r="4258" spans="3:4">
      <c r="C4258">
        <v>4025.76</v>
      </c>
      <c r="D4258">
        <v>53</v>
      </c>
    </row>
    <row r="4259" spans="3:4">
      <c r="C4259">
        <v>2483.44</v>
      </c>
      <c r="D4259">
        <v>152.1</v>
      </c>
    </row>
    <row r="4260" spans="3:4">
      <c r="C4260">
        <v>2220.52</v>
      </c>
      <c r="D4260">
        <v>167.4</v>
      </c>
    </row>
    <row r="4261" spans="3:4">
      <c r="C4261">
        <v>2203.41</v>
      </c>
      <c r="D4261">
        <v>166.8</v>
      </c>
    </row>
    <row r="4262" spans="3:4">
      <c r="C4262">
        <v>2203.41</v>
      </c>
      <c r="D4262">
        <v>166.8</v>
      </c>
    </row>
    <row r="4263" spans="3:4">
      <c r="C4263">
        <v>2214.31</v>
      </c>
      <c r="D4263">
        <v>167.1</v>
      </c>
    </row>
    <row r="4264" spans="3:4">
      <c r="C4264">
        <v>2517</v>
      </c>
      <c r="D4264">
        <v>175</v>
      </c>
    </row>
    <row r="4265" spans="3:4">
      <c r="C4265">
        <v>2768.69</v>
      </c>
      <c r="D4265">
        <v>175</v>
      </c>
    </row>
    <row r="4266" spans="3:4">
      <c r="C4266">
        <v>2768.85</v>
      </c>
      <c r="D4266">
        <v>175</v>
      </c>
    </row>
    <row r="4267" spans="3:4">
      <c r="C4267">
        <v>5034.84</v>
      </c>
      <c r="D4267">
        <v>125</v>
      </c>
    </row>
    <row r="4268" spans="3:4">
      <c r="C4268">
        <v>5035.01</v>
      </c>
      <c r="D4268">
        <v>116</v>
      </c>
    </row>
    <row r="4269" spans="3:4">
      <c r="C4269">
        <v>5035.18</v>
      </c>
      <c r="D4269">
        <v>96</v>
      </c>
    </row>
    <row r="4270" spans="3:4">
      <c r="C4270">
        <v>5889.39</v>
      </c>
      <c r="D4270">
        <v>66</v>
      </c>
    </row>
    <row r="4271" spans="3:4">
      <c r="C4271">
        <v>4213.01</v>
      </c>
      <c r="D4271">
        <v>61</v>
      </c>
    </row>
    <row r="4272" spans="3:4">
      <c r="C4272">
        <v>2014.98</v>
      </c>
      <c r="D4272">
        <v>116</v>
      </c>
    </row>
    <row r="4273" spans="3:4">
      <c r="C4273">
        <v>2014.64</v>
      </c>
      <c r="D4273">
        <v>136</v>
      </c>
    </row>
    <row r="4274" spans="3:4">
      <c r="C4274">
        <v>115.07</v>
      </c>
      <c r="D4274">
        <v>230.9</v>
      </c>
    </row>
    <row r="4275" spans="3:4">
      <c r="C4275">
        <v>111</v>
      </c>
      <c r="D4275">
        <v>250.7</v>
      </c>
    </row>
    <row r="4276" spans="3:4">
      <c r="C4276">
        <v>111</v>
      </c>
      <c r="D4276">
        <v>250.7</v>
      </c>
    </row>
    <row r="4277" spans="3:4">
      <c r="C4277">
        <v>111</v>
      </c>
      <c r="D4277">
        <v>250.7</v>
      </c>
    </row>
    <row r="4278" spans="3:4">
      <c r="C4278">
        <v>111</v>
      </c>
      <c r="D4278">
        <v>260.7</v>
      </c>
    </row>
    <row r="4279" spans="3:4">
      <c r="C4279">
        <v>229.94</v>
      </c>
      <c r="D4279">
        <v>96</v>
      </c>
    </row>
    <row r="4280" spans="3:4">
      <c r="C4280">
        <v>229.94</v>
      </c>
      <c r="D4280">
        <v>96</v>
      </c>
    </row>
    <row r="4281" spans="3:4">
      <c r="C4281">
        <v>229.94</v>
      </c>
      <c r="D4281">
        <v>90</v>
      </c>
    </row>
    <row r="4282" spans="3:4">
      <c r="C4282">
        <v>229.95</v>
      </c>
      <c r="D4282">
        <v>82</v>
      </c>
    </row>
    <row r="4283" spans="3:4">
      <c r="C4283">
        <v>153.02000000000001</v>
      </c>
      <c r="D4283">
        <v>159.9</v>
      </c>
    </row>
    <row r="4284" spans="3:4">
      <c r="C4284">
        <v>134.38999999999999</v>
      </c>
      <c r="D4284">
        <v>175.4</v>
      </c>
    </row>
    <row r="4285" spans="3:4">
      <c r="C4285">
        <v>135.32</v>
      </c>
      <c r="D4285">
        <v>170</v>
      </c>
    </row>
    <row r="4286" spans="3:4">
      <c r="C4286">
        <v>135.19</v>
      </c>
      <c r="D4286">
        <v>169.9</v>
      </c>
    </row>
    <row r="4287" spans="3:4">
      <c r="C4287">
        <v>135.19</v>
      </c>
      <c r="D4287">
        <v>169.9</v>
      </c>
    </row>
    <row r="4288" spans="3:4">
      <c r="C4288">
        <v>153.03</v>
      </c>
      <c r="D4288">
        <v>175</v>
      </c>
    </row>
    <row r="4289" spans="3:4">
      <c r="C4289">
        <v>165.03</v>
      </c>
      <c r="D4289">
        <v>178</v>
      </c>
    </row>
    <row r="4290" spans="3:4">
      <c r="C4290">
        <v>165.04</v>
      </c>
      <c r="D4290">
        <v>178</v>
      </c>
    </row>
    <row r="4291" spans="3:4">
      <c r="C4291">
        <v>300.07</v>
      </c>
      <c r="D4291">
        <v>148</v>
      </c>
    </row>
    <row r="4292" spans="3:4">
      <c r="C4292">
        <v>300.08</v>
      </c>
      <c r="D4292">
        <v>139</v>
      </c>
    </row>
    <row r="4293" spans="3:4">
      <c r="C4293">
        <v>300.08999999999997</v>
      </c>
      <c r="D4293">
        <v>119</v>
      </c>
    </row>
    <row r="4294" spans="3:4">
      <c r="C4294">
        <v>305</v>
      </c>
      <c r="D4294">
        <v>89</v>
      </c>
    </row>
    <row r="4295" spans="3:4">
      <c r="C4295">
        <v>251.24</v>
      </c>
      <c r="D4295">
        <v>64</v>
      </c>
    </row>
    <row r="4296" spans="3:4">
      <c r="C4296">
        <v>125</v>
      </c>
      <c r="D4296">
        <v>116</v>
      </c>
    </row>
    <row r="4297" spans="3:4">
      <c r="C4297">
        <v>120.09</v>
      </c>
      <c r="D4297">
        <v>136</v>
      </c>
    </row>
    <row r="4298" spans="3:4">
      <c r="C4298">
        <v>1954.51</v>
      </c>
      <c r="D4298">
        <v>230.9</v>
      </c>
    </row>
    <row r="4299" spans="3:4">
      <c r="C4299">
        <v>1885.38</v>
      </c>
      <c r="D4299">
        <v>250.7</v>
      </c>
    </row>
    <row r="4300" spans="3:4">
      <c r="C4300">
        <v>1885.38</v>
      </c>
      <c r="D4300">
        <v>250.7</v>
      </c>
    </row>
    <row r="4301" spans="3:4">
      <c r="C4301">
        <v>1885.38</v>
      </c>
      <c r="D4301">
        <v>250.7</v>
      </c>
    </row>
    <row r="4302" spans="3:4">
      <c r="C4302">
        <v>1885.38</v>
      </c>
      <c r="D4302">
        <v>260.7</v>
      </c>
    </row>
    <row r="4303" spans="3:4">
      <c r="C4303">
        <v>3905.62</v>
      </c>
      <c r="D4303">
        <v>96</v>
      </c>
    </row>
    <row r="4304" spans="3:4">
      <c r="C4304">
        <v>3905.62</v>
      </c>
      <c r="D4304">
        <v>96</v>
      </c>
    </row>
    <row r="4305" spans="3:4">
      <c r="C4305">
        <v>3905.62</v>
      </c>
      <c r="D4305">
        <v>90</v>
      </c>
    </row>
    <row r="4306" spans="3:4">
      <c r="C4306">
        <v>3905.79</v>
      </c>
      <c r="D4306">
        <v>82</v>
      </c>
    </row>
    <row r="4307" spans="3:4">
      <c r="C4307">
        <v>2599.11</v>
      </c>
      <c r="D4307">
        <v>159.9</v>
      </c>
    </row>
    <row r="4308" spans="3:4">
      <c r="C4308">
        <v>2282.67</v>
      </c>
      <c r="D4308">
        <v>175.4</v>
      </c>
    </row>
    <row r="4309" spans="3:4">
      <c r="C4309">
        <v>2298.46</v>
      </c>
      <c r="D4309">
        <v>170</v>
      </c>
    </row>
    <row r="4310" spans="3:4">
      <c r="C4310">
        <v>2296.2600000000002</v>
      </c>
      <c r="D4310">
        <v>169.9</v>
      </c>
    </row>
    <row r="4311" spans="3:4">
      <c r="C4311">
        <v>2296.2600000000002</v>
      </c>
      <c r="D4311">
        <v>169.9</v>
      </c>
    </row>
    <row r="4312" spans="3:4">
      <c r="C4312">
        <v>2599.2800000000002</v>
      </c>
      <c r="D4312">
        <v>175</v>
      </c>
    </row>
    <row r="4313" spans="3:4">
      <c r="C4313">
        <v>2803.1</v>
      </c>
      <c r="D4313">
        <v>178</v>
      </c>
    </row>
    <row r="4314" spans="3:4">
      <c r="C4314">
        <v>2803.27</v>
      </c>
      <c r="D4314">
        <v>178</v>
      </c>
    </row>
    <row r="4315" spans="3:4">
      <c r="C4315">
        <v>5096.8100000000004</v>
      </c>
      <c r="D4315">
        <v>148</v>
      </c>
    </row>
    <row r="4316" spans="3:4">
      <c r="C4316">
        <v>5096.9799999999996</v>
      </c>
      <c r="D4316">
        <v>139</v>
      </c>
    </row>
    <row r="4317" spans="3:4">
      <c r="C4317">
        <v>5097.1499999999996</v>
      </c>
      <c r="D4317">
        <v>119</v>
      </c>
    </row>
    <row r="4318" spans="3:4">
      <c r="C4318">
        <v>5180.55</v>
      </c>
      <c r="D4318">
        <v>89</v>
      </c>
    </row>
    <row r="4319" spans="3:4">
      <c r="C4319">
        <v>4267.41</v>
      </c>
      <c r="D4319">
        <v>64</v>
      </c>
    </row>
    <row r="4320" spans="3:4">
      <c r="C4320">
        <v>2123.1799999999998</v>
      </c>
      <c r="D4320">
        <v>116</v>
      </c>
    </row>
    <row r="4321" spans="3:4">
      <c r="C4321">
        <v>2039.78</v>
      </c>
      <c r="D4321">
        <v>136</v>
      </c>
    </row>
    <row r="4322" spans="3:4">
      <c r="C4322">
        <v>112.54</v>
      </c>
      <c r="D4322">
        <v>245</v>
      </c>
    </row>
    <row r="4323" spans="3:4">
      <c r="C4323">
        <v>110.99</v>
      </c>
      <c r="D4323">
        <v>288.60000000000002</v>
      </c>
    </row>
    <row r="4324" spans="3:4">
      <c r="C4324">
        <v>111</v>
      </c>
      <c r="D4324">
        <v>298.60000000000002</v>
      </c>
    </row>
    <row r="4325" spans="3:4">
      <c r="C4325">
        <v>111</v>
      </c>
      <c r="D4325">
        <v>298.60000000000002</v>
      </c>
    </row>
    <row r="4326" spans="3:4">
      <c r="C4326">
        <v>120</v>
      </c>
      <c r="D4326">
        <v>274</v>
      </c>
    </row>
    <row r="4327" spans="3:4">
      <c r="C4327">
        <v>224.94</v>
      </c>
      <c r="D4327">
        <v>96</v>
      </c>
    </row>
    <row r="4328" spans="3:4">
      <c r="C4328">
        <v>224.94</v>
      </c>
      <c r="D4328">
        <v>96</v>
      </c>
    </row>
    <row r="4329" spans="3:4">
      <c r="C4329">
        <v>224.95</v>
      </c>
      <c r="D4329">
        <v>91</v>
      </c>
    </row>
    <row r="4330" spans="3:4">
      <c r="C4330">
        <v>224.95</v>
      </c>
      <c r="D4330">
        <v>86</v>
      </c>
    </row>
    <row r="4331" spans="3:4">
      <c r="C4331">
        <v>153.05000000000001</v>
      </c>
      <c r="D4331">
        <v>162.9</v>
      </c>
    </row>
    <row r="4332" spans="3:4">
      <c r="C4332">
        <v>131.1</v>
      </c>
      <c r="D4332">
        <v>191.5</v>
      </c>
    </row>
    <row r="4333" spans="3:4">
      <c r="C4333">
        <v>131.6</v>
      </c>
      <c r="D4333">
        <v>185.8</v>
      </c>
    </row>
    <row r="4334" spans="3:4">
      <c r="C4334">
        <v>131.24</v>
      </c>
      <c r="D4334">
        <v>185.6</v>
      </c>
    </row>
    <row r="4335" spans="3:4">
      <c r="C4335">
        <v>131.11000000000001</v>
      </c>
      <c r="D4335">
        <v>185.5</v>
      </c>
    </row>
    <row r="4336" spans="3:4">
      <c r="C4336">
        <v>153.02000000000001</v>
      </c>
      <c r="D4336">
        <v>178</v>
      </c>
    </row>
    <row r="4337" spans="3:4">
      <c r="C4337">
        <v>165.03</v>
      </c>
      <c r="D4337">
        <v>178</v>
      </c>
    </row>
    <row r="4338" spans="3:4">
      <c r="C4338">
        <v>165.04</v>
      </c>
      <c r="D4338">
        <v>178</v>
      </c>
    </row>
    <row r="4339" spans="3:4">
      <c r="C4339">
        <v>300.07</v>
      </c>
      <c r="D4339">
        <v>148</v>
      </c>
    </row>
    <row r="4340" spans="3:4">
      <c r="C4340">
        <v>300.08</v>
      </c>
      <c r="D4340">
        <v>134</v>
      </c>
    </row>
    <row r="4341" spans="3:4">
      <c r="C4341">
        <v>300.08999999999997</v>
      </c>
      <c r="D4341">
        <v>114</v>
      </c>
    </row>
    <row r="4342" spans="3:4">
      <c r="C4342">
        <v>347.13</v>
      </c>
      <c r="D4342">
        <v>84</v>
      </c>
    </row>
    <row r="4343" spans="3:4">
      <c r="C4343">
        <v>251.24</v>
      </c>
      <c r="D4343">
        <v>64</v>
      </c>
    </row>
    <row r="4344" spans="3:4">
      <c r="C4344">
        <v>125</v>
      </c>
      <c r="D4344">
        <v>119</v>
      </c>
    </row>
    <row r="4345" spans="3:4">
      <c r="C4345">
        <v>121.08</v>
      </c>
      <c r="D4345">
        <v>139</v>
      </c>
    </row>
    <row r="4346" spans="3:4">
      <c r="C4346">
        <v>1911.1</v>
      </c>
      <c r="D4346">
        <v>245</v>
      </c>
    </row>
    <row r="4347" spans="3:4">
      <c r="C4347">
        <v>1884.78</v>
      </c>
      <c r="D4347">
        <v>288.60000000000002</v>
      </c>
    </row>
    <row r="4348" spans="3:4">
      <c r="C4348">
        <v>1884.95</v>
      </c>
      <c r="D4348">
        <v>298.60000000000002</v>
      </c>
    </row>
    <row r="4349" spans="3:4">
      <c r="C4349">
        <v>1884.95</v>
      </c>
      <c r="D4349">
        <v>298.60000000000002</v>
      </c>
    </row>
    <row r="4350" spans="3:4">
      <c r="C4350">
        <v>2037.78</v>
      </c>
      <c r="D4350">
        <v>274</v>
      </c>
    </row>
    <row r="4351" spans="3:4">
      <c r="C4351">
        <v>3819.82</v>
      </c>
      <c r="D4351">
        <v>96</v>
      </c>
    </row>
    <row r="4352" spans="3:4">
      <c r="C4352">
        <v>3819.82</v>
      </c>
      <c r="D4352">
        <v>96</v>
      </c>
    </row>
    <row r="4353" spans="3:4">
      <c r="C4353">
        <v>3819.99</v>
      </c>
      <c r="D4353">
        <v>91</v>
      </c>
    </row>
    <row r="4354" spans="3:4">
      <c r="C4354">
        <v>3819.99</v>
      </c>
      <c r="D4354">
        <v>86</v>
      </c>
    </row>
    <row r="4355" spans="3:4">
      <c r="C4355">
        <v>2599.02</v>
      </c>
      <c r="D4355">
        <v>162.9</v>
      </c>
    </row>
    <row r="4356" spans="3:4">
      <c r="C4356">
        <v>2226.27</v>
      </c>
      <c r="D4356">
        <v>191.5</v>
      </c>
    </row>
    <row r="4357" spans="3:4">
      <c r="C4357">
        <v>2234.77</v>
      </c>
      <c r="D4357">
        <v>185.8</v>
      </c>
    </row>
    <row r="4358" spans="3:4">
      <c r="C4358">
        <v>2228.65</v>
      </c>
      <c r="D4358">
        <v>185.6</v>
      </c>
    </row>
    <row r="4359" spans="3:4">
      <c r="C4359">
        <v>2226.44</v>
      </c>
      <c r="D4359">
        <v>185.5</v>
      </c>
    </row>
    <row r="4360" spans="3:4">
      <c r="C4360">
        <v>2598.5100000000002</v>
      </c>
      <c r="D4360">
        <v>178</v>
      </c>
    </row>
    <row r="4361" spans="3:4">
      <c r="C4361">
        <v>2802.46</v>
      </c>
      <c r="D4361">
        <v>178</v>
      </c>
    </row>
    <row r="4362" spans="3:4">
      <c r="C4362">
        <v>2802.63</v>
      </c>
      <c r="D4362">
        <v>178</v>
      </c>
    </row>
    <row r="4363" spans="3:4">
      <c r="C4363">
        <v>5095.6400000000003</v>
      </c>
      <c r="D4363">
        <v>148</v>
      </c>
    </row>
    <row r="4364" spans="3:4">
      <c r="C4364">
        <v>5095.8100000000004</v>
      </c>
      <c r="D4364">
        <v>134</v>
      </c>
    </row>
    <row r="4365" spans="3:4">
      <c r="C4365">
        <v>5095.9799999999996</v>
      </c>
      <c r="D4365">
        <v>114</v>
      </c>
    </row>
    <row r="4366" spans="3:4">
      <c r="C4366">
        <v>5894.79</v>
      </c>
      <c r="D4366">
        <v>84</v>
      </c>
    </row>
    <row r="4367" spans="3:4">
      <c r="C4367">
        <v>4266.43</v>
      </c>
      <c r="D4367">
        <v>64</v>
      </c>
    </row>
    <row r="4368" spans="3:4">
      <c r="C4368">
        <v>2122.69</v>
      </c>
      <c r="D4368">
        <v>119</v>
      </c>
    </row>
    <row r="4369" spans="3:4">
      <c r="C4369">
        <v>2056.12</v>
      </c>
      <c r="D4369">
        <v>139</v>
      </c>
    </row>
    <row r="4370" spans="3:4">
      <c r="C4370">
        <v>121.07</v>
      </c>
      <c r="D4370">
        <v>258</v>
      </c>
    </row>
    <row r="4371" spans="3:4">
      <c r="C4371">
        <v>121.07</v>
      </c>
      <c r="D4371">
        <v>264</v>
      </c>
    </row>
    <row r="4372" spans="3:4">
      <c r="C4372">
        <v>121.07</v>
      </c>
      <c r="D4372">
        <v>264</v>
      </c>
    </row>
    <row r="4373" spans="3:4">
      <c r="C4373">
        <v>121.05</v>
      </c>
      <c r="D4373">
        <v>264</v>
      </c>
    </row>
    <row r="4374" spans="3:4">
      <c r="C4374">
        <v>121.04</v>
      </c>
      <c r="D4374">
        <v>274</v>
      </c>
    </row>
    <row r="4375" spans="3:4">
      <c r="C4375">
        <v>224.93</v>
      </c>
      <c r="D4375">
        <v>96</v>
      </c>
    </row>
    <row r="4376" spans="3:4">
      <c r="C4376">
        <v>224.93</v>
      </c>
      <c r="D4376">
        <v>96</v>
      </c>
    </row>
    <row r="4377" spans="3:4">
      <c r="C4377">
        <v>224.93</v>
      </c>
      <c r="D4377">
        <v>88</v>
      </c>
    </row>
    <row r="4378" spans="3:4">
      <c r="C4378">
        <v>224.94</v>
      </c>
      <c r="D4378">
        <v>77</v>
      </c>
    </row>
    <row r="4379" spans="3:4">
      <c r="C4379">
        <v>153.04</v>
      </c>
      <c r="D4379">
        <v>162.6</v>
      </c>
    </row>
    <row r="4380" spans="3:4">
      <c r="C4380">
        <v>132.69</v>
      </c>
      <c r="D4380">
        <v>177.3</v>
      </c>
    </row>
    <row r="4381" spans="3:4">
      <c r="C4381">
        <v>133.69999999999999</v>
      </c>
      <c r="D4381">
        <v>171.8</v>
      </c>
    </row>
    <row r="4382" spans="3:4">
      <c r="C4382">
        <v>133.37</v>
      </c>
      <c r="D4382">
        <v>171.7</v>
      </c>
    </row>
    <row r="4383" spans="3:4">
      <c r="C4383">
        <v>133.47999999999999</v>
      </c>
      <c r="D4383">
        <v>171.7</v>
      </c>
    </row>
    <row r="4384" spans="3:4">
      <c r="C4384">
        <v>153.02000000000001</v>
      </c>
      <c r="D4384">
        <v>178</v>
      </c>
    </row>
    <row r="4385" spans="3:4">
      <c r="C4385">
        <v>165.02</v>
      </c>
      <c r="D4385">
        <v>178</v>
      </c>
    </row>
    <row r="4386" spans="3:4">
      <c r="C4386">
        <v>165.03</v>
      </c>
      <c r="D4386">
        <v>178</v>
      </c>
    </row>
    <row r="4387" spans="3:4">
      <c r="C4387">
        <v>300.07</v>
      </c>
      <c r="D4387">
        <v>148</v>
      </c>
    </row>
    <row r="4388" spans="3:4">
      <c r="C4388">
        <v>300.08</v>
      </c>
      <c r="D4388">
        <v>139</v>
      </c>
    </row>
    <row r="4389" spans="3:4">
      <c r="C4389">
        <v>300.08999999999997</v>
      </c>
      <c r="D4389">
        <v>119</v>
      </c>
    </row>
    <row r="4390" spans="3:4">
      <c r="C4390">
        <v>344.08</v>
      </c>
      <c r="D4390">
        <v>85.1</v>
      </c>
    </row>
    <row r="4391" spans="3:4">
      <c r="C4391">
        <v>251.24</v>
      </c>
      <c r="D4391">
        <v>64</v>
      </c>
    </row>
    <row r="4392" spans="3:4">
      <c r="C4392">
        <v>131</v>
      </c>
      <c r="D4392">
        <v>121.3</v>
      </c>
    </row>
    <row r="4393" spans="3:4">
      <c r="C4393">
        <v>130.99</v>
      </c>
      <c r="D4393">
        <v>141.30000000000001</v>
      </c>
    </row>
    <row r="4394" spans="3:4">
      <c r="C4394">
        <v>2051.4699999999998</v>
      </c>
      <c r="D4394">
        <v>258</v>
      </c>
    </row>
    <row r="4395" spans="3:4">
      <c r="C4395">
        <v>2051.4699999999998</v>
      </c>
      <c r="D4395">
        <v>264</v>
      </c>
    </row>
    <row r="4396" spans="3:4">
      <c r="C4396">
        <v>2051.4699999999998</v>
      </c>
      <c r="D4396">
        <v>264</v>
      </c>
    </row>
    <row r="4397" spans="3:4">
      <c r="C4397">
        <v>2051.13</v>
      </c>
      <c r="D4397">
        <v>264</v>
      </c>
    </row>
    <row r="4398" spans="3:4">
      <c r="C4398">
        <v>2050.96</v>
      </c>
      <c r="D4398">
        <v>274</v>
      </c>
    </row>
    <row r="4399" spans="3:4">
      <c r="C4399">
        <v>3811.33</v>
      </c>
      <c r="D4399">
        <v>96</v>
      </c>
    </row>
    <row r="4400" spans="3:4">
      <c r="C4400">
        <v>3811.33</v>
      </c>
      <c r="D4400">
        <v>96</v>
      </c>
    </row>
    <row r="4401" spans="3:4">
      <c r="C4401">
        <v>3811.33</v>
      </c>
      <c r="D4401">
        <v>88</v>
      </c>
    </row>
    <row r="4402" spans="3:4">
      <c r="C4402">
        <v>3811.5</v>
      </c>
      <c r="D4402">
        <v>77</v>
      </c>
    </row>
    <row r="4403" spans="3:4">
      <c r="C4403">
        <v>2593.19</v>
      </c>
      <c r="D4403">
        <v>162.6</v>
      </c>
    </row>
    <row r="4404" spans="3:4">
      <c r="C4404">
        <v>2248.37</v>
      </c>
      <c r="D4404">
        <v>177.3</v>
      </c>
    </row>
    <row r="4405" spans="3:4">
      <c r="C4405">
        <v>2265.48</v>
      </c>
      <c r="D4405">
        <v>171.8</v>
      </c>
    </row>
    <row r="4406" spans="3:4">
      <c r="C4406">
        <v>2259.89</v>
      </c>
      <c r="D4406">
        <v>171.7</v>
      </c>
    </row>
    <row r="4407" spans="3:4">
      <c r="C4407">
        <v>2261.75</v>
      </c>
      <c r="D4407">
        <v>171.7</v>
      </c>
    </row>
    <row r="4408" spans="3:4">
      <c r="C4408">
        <v>2592.85</v>
      </c>
      <c r="D4408">
        <v>178</v>
      </c>
    </row>
    <row r="4409" spans="3:4">
      <c r="C4409">
        <v>2796.18</v>
      </c>
      <c r="D4409">
        <v>178</v>
      </c>
    </row>
    <row r="4410" spans="3:4">
      <c r="C4410">
        <v>2796.35</v>
      </c>
      <c r="D4410">
        <v>178</v>
      </c>
    </row>
    <row r="4411" spans="3:4">
      <c r="C4411">
        <v>5084.54</v>
      </c>
      <c r="D4411">
        <v>148</v>
      </c>
    </row>
    <row r="4412" spans="3:4">
      <c r="C4412">
        <v>5084.71</v>
      </c>
      <c r="D4412">
        <v>139</v>
      </c>
    </row>
    <row r="4413" spans="3:4">
      <c r="C4413">
        <v>5084.88</v>
      </c>
      <c r="D4413">
        <v>119</v>
      </c>
    </row>
    <row r="4414" spans="3:4">
      <c r="C4414">
        <v>5830.26</v>
      </c>
      <c r="D4414">
        <v>85.1</v>
      </c>
    </row>
    <row r="4415" spans="3:4">
      <c r="C4415">
        <v>4257.1400000000003</v>
      </c>
      <c r="D4415">
        <v>64</v>
      </c>
    </row>
    <row r="4416" spans="3:4">
      <c r="C4416">
        <v>2219.73</v>
      </c>
      <c r="D4416">
        <v>121.3</v>
      </c>
    </row>
    <row r="4417" spans="3:4">
      <c r="C4417">
        <v>2219.56</v>
      </c>
      <c r="D4417">
        <v>141.30000000000001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Holidays</vt:lpstr>
      <vt:lpstr>ToU Table</vt:lpstr>
      <vt:lpstr>Data Export</vt:lpstr>
      <vt:lpstr>Sheet3</vt:lpstr>
      <vt:lpstr>ESKOM</vt:lpstr>
      <vt:lpstr>ESKOM_HIGH</vt:lpstr>
      <vt:lpstr>ESKOM_LOW</vt:lpstr>
      <vt:lpstr>ESKOM_Nightsave</vt:lpstr>
      <vt:lpstr>SAPP</vt:lpstr>
      <vt:lpstr>ZESCO</vt:lpstr>
      <vt:lpstr>ZETDC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Bright Mulenga</cp:lastModifiedBy>
  <dcterms:created xsi:type="dcterms:W3CDTF">2025-01-31T07:52:31Z</dcterms:created>
  <dcterms:modified xsi:type="dcterms:W3CDTF">2025-02-06T09:10:17Z</dcterms:modified>
</cp:coreProperties>
</file>